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9060" activeTab="0"/>
  </bookViews>
  <sheets>
    <sheet name="2014" sheetId="1" r:id="rId1"/>
    <sheet name="Arbeitseinsätze_2014" sheetId="2" r:id="rId2"/>
  </sheets>
  <definedNames>
    <definedName name="_xlfn.AGGREGATE" hidden="1">#NAME?</definedName>
    <definedName name="_xlnm.Print_Area" localSheetId="1">'Arbeitseinsätze_2014'!$A$1:$P$75</definedName>
  </definedNames>
  <calcPr fullCalcOnLoad="1"/>
</workbook>
</file>

<file path=xl/comments1.xml><?xml version="1.0" encoding="utf-8"?>
<comments xmlns="http://schemas.openxmlformats.org/spreadsheetml/2006/main">
  <authors>
    <author>Eigene Dateien</author>
    <author>Ralf</author>
  </authors>
  <commentList>
    <comment ref="J2" authorId="0">
      <text>
        <r>
          <rPr>
            <b/>
            <sz val="9"/>
            <rFont val="Tahoma"/>
            <family val="2"/>
          </rPr>
          <t>Christian Kuppek:</t>
        </r>
        <r>
          <rPr>
            <sz val="9"/>
            <rFont val="Tahoma"/>
            <family val="2"/>
          </rPr>
          <t xml:space="preserve">
Gemeinschaftskonzert mit MK Wohmbrechts, Notencocktail, Kontapunkt, KC Hohenweiler
Missa Katharina 
und 
Gloria (John Rutter)</t>
        </r>
      </text>
    </comment>
    <comment ref="K2" authorId="0">
      <text>
        <r>
          <rPr>
            <b/>
            <sz val="9"/>
            <rFont val="Tahoma"/>
            <family val="2"/>
          </rPr>
          <t xml:space="preserve">Christian Kuppek:
</t>
        </r>
        <r>
          <rPr>
            <sz val="9"/>
            <rFont val="Tahoma"/>
            <family val="2"/>
          </rPr>
          <t xml:space="preserve">
Gemeinschaftskonzert mit MK Wohmbrechts, Notencocktail, Kontapunkt, KC Hohenweiler
Missa Katharina 
und 
Gloria (John Rutter)</t>
        </r>
      </text>
    </comment>
    <comment ref="L2" authorId="0">
      <text>
        <r>
          <rPr>
            <b/>
            <sz val="9"/>
            <rFont val="Tahoma"/>
            <family val="2"/>
          </rPr>
          <t xml:space="preserve">Christian:
</t>
        </r>
        <r>
          <rPr>
            <sz val="9"/>
            <rFont val="Tahoma"/>
            <family val="2"/>
          </rPr>
          <t xml:space="preserve">Keine Chorprobe, da Konzerte vorüber
</t>
        </r>
      </text>
    </comment>
    <comment ref="I2" authorId="0">
      <text>
        <r>
          <rPr>
            <b/>
            <sz val="9"/>
            <rFont val="Tahoma"/>
            <family val="2"/>
          </rPr>
          <t xml:space="preserve">Christian:
</t>
        </r>
        <r>
          <rPr>
            <sz val="9"/>
            <rFont val="Tahoma"/>
            <family val="2"/>
          </rPr>
          <t>Gemeinschaftskonzert
Generalprobe in Opfenbach    19:30 Uhr</t>
        </r>
      </text>
    </comment>
    <comment ref="H2" authorId="0">
      <text>
        <r>
          <rPr>
            <b/>
            <sz val="9"/>
            <rFont val="Tahoma"/>
            <family val="2"/>
          </rPr>
          <t>Christian:</t>
        </r>
        <r>
          <rPr>
            <sz val="9"/>
            <rFont val="Tahoma"/>
            <family val="2"/>
          </rPr>
          <t xml:space="preserve">
Christmette Opfenbach    22:00 Uhr</t>
        </r>
      </text>
    </comment>
    <comment ref="G2" authorId="0">
      <text>
        <r>
          <rPr>
            <b/>
            <sz val="9"/>
            <rFont val="Tahoma"/>
            <family val="2"/>
          </rPr>
          <t>Christian:</t>
        </r>
        <r>
          <rPr>
            <sz val="9"/>
            <rFont val="Tahoma"/>
            <family val="2"/>
          </rPr>
          <t xml:space="preserve">
Adventskonzert Opfenbach  16:00Uhr</t>
        </r>
      </text>
    </comment>
    <comment ref="BL2" authorId="0">
      <text>
        <r>
          <rPr>
            <b/>
            <sz val="9"/>
            <rFont val="Tahoma"/>
            <family val="2"/>
          </rPr>
          <t>Christian:</t>
        </r>
        <r>
          <rPr>
            <sz val="9"/>
            <rFont val="Tahoma"/>
            <family val="2"/>
          </rPr>
          <t xml:space="preserve">
1. Konzert unserer Konzertreihe</t>
        </r>
      </text>
    </comment>
    <comment ref="BM2" authorId="0">
      <text>
        <r>
          <rPr>
            <b/>
            <sz val="9"/>
            <rFont val="Tahoma"/>
            <family val="2"/>
          </rPr>
          <t xml:space="preserve">Christian:
</t>
        </r>
        <r>
          <rPr>
            <sz val="9"/>
            <rFont val="Tahoma"/>
            <family val="2"/>
          </rPr>
          <t>2. Konzert unserer Konzertreihe</t>
        </r>
      </text>
    </comment>
    <comment ref="BK2" authorId="0">
      <text>
        <r>
          <rPr>
            <b/>
            <sz val="9"/>
            <rFont val="Tahoma"/>
            <family val="2"/>
          </rPr>
          <t xml:space="preserve">Christian:
</t>
        </r>
        <r>
          <rPr>
            <sz val="9"/>
            <rFont val="Tahoma"/>
            <family val="2"/>
          </rPr>
          <t>Generalprobe zu unserer Konzertreihe</t>
        </r>
      </text>
    </comment>
    <comment ref="BN2" authorId="0">
      <text>
        <r>
          <rPr>
            <b/>
            <sz val="9"/>
            <rFont val="Tahoma"/>
            <family val="2"/>
          </rPr>
          <t xml:space="preserve">Christian:
</t>
        </r>
        <r>
          <rPr>
            <sz val="9"/>
            <rFont val="Tahoma"/>
            <family val="2"/>
          </rPr>
          <t>3. Konzert unserer Konzertreihe</t>
        </r>
      </text>
    </comment>
    <comment ref="BO2" authorId="0">
      <text>
        <r>
          <rPr>
            <b/>
            <sz val="9"/>
            <rFont val="Tahoma"/>
            <family val="2"/>
          </rPr>
          <t xml:space="preserve">Christian:
</t>
        </r>
        <r>
          <rPr>
            <sz val="9"/>
            <rFont val="Tahoma"/>
            <family val="2"/>
          </rPr>
          <t>4. Konzert unserer Konzertreihe</t>
        </r>
      </text>
    </comment>
    <comment ref="V2" authorId="0">
      <text>
        <r>
          <rPr>
            <b/>
            <sz val="9"/>
            <rFont val="Tahoma"/>
            <family val="2"/>
          </rPr>
          <t>Christian:</t>
        </r>
        <r>
          <rPr>
            <sz val="9"/>
            <rFont val="Tahoma"/>
            <family val="2"/>
          </rPr>
          <t xml:space="preserve">
Generalversammlung</t>
        </r>
      </text>
    </comment>
    <comment ref="AA2" authorId="0">
      <text>
        <r>
          <rPr>
            <b/>
            <sz val="9"/>
            <rFont val="Tahoma"/>
            <family val="2"/>
          </rPr>
          <t>Christian:</t>
        </r>
        <r>
          <rPr>
            <sz val="9"/>
            <rFont val="Tahoma"/>
            <family val="2"/>
          </rPr>
          <t xml:space="preserve">
Konzert mit der Musikkapelle Niederwangen</t>
        </r>
      </text>
    </comment>
    <comment ref="AD2" authorId="0">
      <text>
        <r>
          <rPr>
            <b/>
            <sz val="9"/>
            <rFont val="Tahoma"/>
            <family val="2"/>
          </rPr>
          <t xml:space="preserve">Christian:
</t>
        </r>
        <r>
          <rPr>
            <sz val="9"/>
            <rFont val="Tahoma"/>
            <family val="2"/>
          </rPr>
          <t>Osternacht Opfenbach</t>
        </r>
      </text>
    </comment>
    <comment ref="AQ2" authorId="0">
      <text>
        <r>
          <rPr>
            <b/>
            <sz val="9"/>
            <rFont val="Tahoma"/>
            <family val="2"/>
          </rPr>
          <t>Christian:</t>
        </r>
        <r>
          <rPr>
            <sz val="9"/>
            <rFont val="Tahoma"/>
            <family val="2"/>
          </rPr>
          <t xml:space="preserve">
Konzert Stadtpfarrkirche Lindenberg mit Eva Lind</t>
        </r>
      </text>
    </comment>
    <comment ref="AS2" authorId="0">
      <text>
        <r>
          <rPr>
            <b/>
            <sz val="9"/>
            <rFont val="Tahoma"/>
            <family val="2"/>
          </rPr>
          <t>Christian:</t>
        </r>
        <r>
          <rPr>
            <sz val="9"/>
            <rFont val="Tahoma"/>
            <family val="2"/>
          </rPr>
          <t xml:space="preserve">
Hochzeit Silvia Brinz, Opfenbach</t>
        </r>
      </text>
    </comment>
    <comment ref="M2" authorId="0">
      <text>
        <r>
          <rPr>
            <b/>
            <sz val="9"/>
            <rFont val="Tahoma"/>
            <family val="2"/>
          </rPr>
          <t>Christian:</t>
        </r>
        <r>
          <rPr>
            <sz val="9"/>
            <rFont val="Tahoma"/>
            <family val="2"/>
          </rPr>
          <t xml:space="preserve">
1. Chorprobe für Konzert
    - So soll es sein, so kann es bleiben
    - Endless Love
    - Can't fight this feeling</t>
        </r>
      </text>
    </comment>
    <comment ref="R2" authorId="0">
      <text>
        <r>
          <rPr>
            <b/>
            <sz val="9"/>
            <rFont val="Tahoma"/>
            <family val="2"/>
          </rPr>
          <t>Eigene Dateien:</t>
        </r>
        <r>
          <rPr>
            <sz val="9"/>
            <rFont val="Tahoma"/>
            <family val="2"/>
          </rPr>
          <t xml:space="preserve">
Valentinstagmesse in der Pfarrkirche Opfenbach</t>
        </r>
      </text>
    </comment>
    <comment ref="N2" authorId="0">
      <text>
        <r>
          <rPr>
            <b/>
            <sz val="9"/>
            <rFont val="Tahoma"/>
            <family val="2"/>
          </rPr>
          <t>Christian:</t>
        </r>
        <r>
          <rPr>
            <sz val="9"/>
            <rFont val="Tahoma"/>
            <family val="2"/>
          </rPr>
          <t xml:space="preserve">
    -Turn,Turn,Turn!
    -Axel F
    - Endless Love
    - Can't fight this feeling</t>
        </r>
      </text>
    </comment>
    <comment ref="P2" authorId="0">
      <text>
        <r>
          <rPr>
            <b/>
            <sz val="9"/>
            <rFont val="Tahoma"/>
            <family val="2"/>
          </rPr>
          <t>Christian:</t>
        </r>
        <r>
          <rPr>
            <sz val="9"/>
            <rFont val="Tahoma"/>
            <family val="2"/>
          </rPr>
          <t xml:space="preserve">
 2 Lieder für Segnungsgottesdienst (15.02)
 Turn, Turn
 Axel F</t>
        </r>
      </text>
    </comment>
    <comment ref="S2" authorId="0">
      <text>
        <r>
          <rPr>
            <b/>
            <sz val="9"/>
            <rFont val="Tahoma"/>
            <family val="2"/>
          </rPr>
          <t>Christian:</t>
        </r>
        <r>
          <rPr>
            <sz val="9"/>
            <rFont val="Tahoma"/>
            <family val="2"/>
          </rPr>
          <t xml:space="preserve">
Lieder für Auftritt in Niederwangen geprobt</t>
        </r>
      </text>
    </comment>
    <comment ref="Z2" authorId="0">
      <text>
        <r>
          <rPr>
            <b/>
            <sz val="9"/>
            <rFont val="Tahoma"/>
            <family val="2"/>
          </rPr>
          <t>Eigene Dateien:</t>
        </r>
        <r>
          <rPr>
            <sz val="9"/>
            <rFont val="Tahoma"/>
            <family val="2"/>
          </rPr>
          <t xml:space="preserve">
Mitgestaltung Halleneinweihung
</t>
        </r>
      </text>
    </comment>
    <comment ref="AI2" authorId="0">
      <text>
        <r>
          <rPr>
            <b/>
            <sz val="9"/>
            <rFont val="Tahoma"/>
            <family val="2"/>
          </rPr>
          <t>Christian:</t>
        </r>
        <r>
          <rPr>
            <sz val="9"/>
            <rFont val="Tahoma"/>
            <family val="2"/>
          </rPr>
          <t xml:space="preserve">
Opfenbach singt
--&gt; Anwesenheitspflicht für alle (Helfen und Singen)</t>
        </r>
      </text>
    </comment>
    <comment ref="AN2" authorId="0">
      <text>
        <r>
          <rPr>
            <b/>
            <sz val="9"/>
            <rFont val="Tahoma"/>
            <family val="2"/>
          </rPr>
          <t>Eigene Dateien:</t>
        </r>
        <r>
          <rPr>
            <sz val="9"/>
            <rFont val="Tahoma"/>
            <family val="2"/>
          </rPr>
          <t xml:space="preserve">
Hochzeit Opfenbach</t>
        </r>
      </text>
    </comment>
    <comment ref="AW2" authorId="0">
      <text>
        <r>
          <rPr>
            <b/>
            <sz val="9"/>
            <rFont val="Tahoma"/>
            <family val="2"/>
          </rPr>
          <t>Eigene Dateien:</t>
        </r>
        <r>
          <rPr>
            <sz val="9"/>
            <rFont val="Tahoma"/>
            <family val="2"/>
          </rPr>
          <t xml:space="preserve">
Konzert im Stillen Winkel Eglofs</t>
        </r>
      </text>
    </comment>
    <comment ref="AZ2" authorId="0">
      <text>
        <r>
          <rPr>
            <b/>
            <sz val="9"/>
            <rFont val="Tahoma"/>
            <family val="2"/>
          </rPr>
          <t>Eigene Dateien:</t>
        </r>
        <r>
          <rPr>
            <sz val="9"/>
            <rFont val="Tahoma"/>
            <family val="2"/>
          </rPr>
          <t xml:space="preserve">
Probe im KuSz
Akustik + Bestuhlung</t>
        </r>
      </text>
    </comment>
    <comment ref="BP2" authorId="1">
      <text>
        <r>
          <rPr>
            <b/>
            <sz val="9"/>
            <rFont val="Tahoma"/>
            <family val="0"/>
          </rPr>
          <t>Christian:</t>
        </r>
        <r>
          <rPr>
            <sz val="9"/>
            <rFont val="Tahoma"/>
            <family val="0"/>
          </rPr>
          <t xml:space="preserve">
Jugendkirche</t>
        </r>
      </text>
    </comment>
  </commentList>
</comments>
</file>

<file path=xl/comments2.xml><?xml version="1.0" encoding="utf-8"?>
<comments xmlns="http://schemas.openxmlformats.org/spreadsheetml/2006/main">
  <authors>
    <author>Eigene Dateien</author>
  </authors>
  <commentList>
    <comment ref="I1" authorId="0">
      <text>
        <r>
          <rPr>
            <b/>
            <sz val="9"/>
            <rFont val="Tahoma"/>
            <family val="2"/>
          </rPr>
          <t>Eigene Dateien:</t>
        </r>
        <r>
          <rPr>
            <sz val="9"/>
            <rFont val="Tahoma"/>
            <family val="2"/>
          </rPr>
          <t xml:space="preserve">
    - je Aufbau 2P
    - Während aufführung 2P
     --&gt; Beides mal 4P</t>
        </r>
      </text>
    </comment>
  </commentList>
</comments>
</file>

<file path=xl/sharedStrings.xml><?xml version="1.0" encoding="utf-8"?>
<sst xmlns="http://schemas.openxmlformats.org/spreadsheetml/2006/main" count="1599" uniqueCount="240">
  <si>
    <t>Aichele</t>
  </si>
  <si>
    <t>Tanja</t>
  </si>
  <si>
    <t>Andrea</t>
  </si>
  <si>
    <t>Bentele</t>
  </si>
  <si>
    <t>Melanie</t>
  </si>
  <si>
    <t>Eger</t>
  </si>
  <si>
    <t>Iris</t>
  </si>
  <si>
    <t>familie-eger@web.de</t>
  </si>
  <si>
    <t>Ramona</t>
  </si>
  <si>
    <t>Fricker</t>
  </si>
  <si>
    <t>Anette</t>
  </si>
  <si>
    <t>Fuhge</t>
  </si>
  <si>
    <t>Jürgen</t>
  </si>
  <si>
    <t>Habersetzer</t>
  </si>
  <si>
    <t>Roland</t>
  </si>
  <si>
    <t>Haslach</t>
  </si>
  <si>
    <t>Hauber</t>
  </si>
  <si>
    <t>Simone</t>
  </si>
  <si>
    <t>Martin</t>
  </si>
  <si>
    <t>Anita</t>
  </si>
  <si>
    <t>Petra</t>
  </si>
  <si>
    <t>Bettina</t>
  </si>
  <si>
    <t>Luibenspacher</t>
  </si>
  <si>
    <t>Maier</t>
  </si>
  <si>
    <t>Simon</t>
  </si>
  <si>
    <t>simon.maier@rupp.at</t>
  </si>
  <si>
    <t>Rädler</t>
  </si>
  <si>
    <t>Edeltraud</t>
  </si>
  <si>
    <t>Reich</t>
  </si>
  <si>
    <t>Gerhard</t>
  </si>
  <si>
    <t>Riedesser</t>
  </si>
  <si>
    <t>Rief</t>
  </si>
  <si>
    <t>Ulrich</t>
  </si>
  <si>
    <t>ulrich.rief@vkw.at</t>
  </si>
  <si>
    <t>Ulrike</t>
  </si>
  <si>
    <t>Schöllhorn</t>
  </si>
  <si>
    <t>Claudia</t>
  </si>
  <si>
    <t>Spiegel</t>
  </si>
  <si>
    <t>Michael</t>
  </si>
  <si>
    <t>michael.spiegel@t-online.de</t>
  </si>
  <si>
    <t>Spieler</t>
  </si>
  <si>
    <t>Veronika</t>
  </si>
  <si>
    <t>vloni_spieler@hotmail.com</t>
  </si>
  <si>
    <t>Stibe</t>
  </si>
  <si>
    <t>Angela</t>
  </si>
  <si>
    <t>Straub</t>
  </si>
  <si>
    <t>Georg</t>
  </si>
  <si>
    <t>Christian</t>
  </si>
  <si>
    <t>Trautmann</t>
  </si>
  <si>
    <t>Karoline</t>
  </si>
  <si>
    <t>troebi3@web.de</t>
  </si>
  <si>
    <t>Uschi</t>
  </si>
  <si>
    <t>Carolin</t>
  </si>
  <si>
    <t>radio.riedesser@t-online.de</t>
  </si>
  <si>
    <t>Straubinger</t>
  </si>
  <si>
    <t>Peter</t>
  </si>
  <si>
    <t>mail@peterstraubinger.de</t>
  </si>
  <si>
    <t>Birgit</t>
  </si>
  <si>
    <t xml:space="preserve">Armin </t>
  </si>
  <si>
    <t xml:space="preserve">Julia </t>
  </si>
  <si>
    <t>Wiedemann</t>
  </si>
  <si>
    <t>Judith</t>
  </si>
  <si>
    <t>tanja.aichele@gmx.de</t>
  </si>
  <si>
    <t>Bischof</t>
  </si>
  <si>
    <t>arminbischof@gmx.de</t>
  </si>
  <si>
    <t>v-ramona@web.de</t>
  </si>
  <si>
    <t xml:space="preserve">Straubinger </t>
  </si>
  <si>
    <t xml:space="preserve">Kathrin </t>
  </si>
  <si>
    <t>struppi80@web.de</t>
  </si>
  <si>
    <t>anette.fricker@online.de</t>
  </si>
  <si>
    <t>Boch</t>
  </si>
  <si>
    <t>Fink</t>
  </si>
  <si>
    <t>Natalie</t>
  </si>
  <si>
    <t>Marina</t>
  </si>
  <si>
    <t>marinakolb@freenet.de</t>
  </si>
  <si>
    <t>König</t>
  </si>
  <si>
    <t>Anna</t>
  </si>
  <si>
    <t xml:space="preserve">Schillinger </t>
  </si>
  <si>
    <t xml:space="preserve">Sonja </t>
  </si>
  <si>
    <t>familie.bmbischof@web.de</t>
  </si>
  <si>
    <t>Natalie.Fink@web.de</t>
  </si>
  <si>
    <t>franz.raedler@aon.at</t>
  </si>
  <si>
    <t>georg.rief@gmx.de</t>
  </si>
  <si>
    <t>petrachristinestraub@freenet.de</t>
  </si>
  <si>
    <t xml:space="preserve">Baumann </t>
  </si>
  <si>
    <t>Nicole</t>
  </si>
  <si>
    <t>Fischer</t>
  </si>
  <si>
    <t xml:space="preserve">Carmen </t>
  </si>
  <si>
    <t>meli-bentele@web.de</t>
  </si>
  <si>
    <t>caro-bentele@web.de</t>
  </si>
  <si>
    <t>Peter.Haslach@t-online.de</t>
  </si>
  <si>
    <t>schoellhorn.uli@freenet.de</t>
  </si>
  <si>
    <t>stibe@online.de</t>
  </si>
  <si>
    <t>uschistraubinger@gmx.de</t>
  </si>
  <si>
    <t>r_wiedemann@gmx.de</t>
  </si>
  <si>
    <t>baumannnicole91@web.de</t>
  </si>
  <si>
    <t>andrea.koenig78@web.de</t>
  </si>
  <si>
    <t>Wipper</t>
  </si>
  <si>
    <t>Ralf</t>
  </si>
  <si>
    <t>A.N.N.A.Rief@web.de</t>
  </si>
  <si>
    <t>gg.straub@gmx.net</t>
  </si>
  <si>
    <t>trautmann-dietrich@t-online.de</t>
  </si>
  <si>
    <t>ralfwipper@web.de</t>
  </si>
  <si>
    <t>Verena</t>
  </si>
  <si>
    <t>verenamartinez@web.de</t>
  </si>
  <si>
    <t xml:space="preserve">Hiss </t>
  </si>
  <si>
    <t xml:space="preserve">Maria </t>
  </si>
  <si>
    <t>maria.hiss@gmx.de</t>
  </si>
  <si>
    <t>sonja.schillinger93@web.de</t>
  </si>
  <si>
    <t xml:space="preserve">Stibe </t>
  </si>
  <si>
    <t>Lena</t>
  </si>
  <si>
    <t>Laura</t>
  </si>
  <si>
    <t xml:space="preserve">Zanker </t>
  </si>
  <si>
    <t>Francesca</t>
  </si>
  <si>
    <t xml:space="preserve">francesca.zanker@googlemail.com </t>
  </si>
  <si>
    <t xml:space="preserve">Christian </t>
  </si>
  <si>
    <t>Kuppek</t>
  </si>
  <si>
    <t>laura.fricker96@web.de</t>
  </si>
  <si>
    <t>Immler</t>
  </si>
  <si>
    <t>Aurelia</t>
  </si>
  <si>
    <t>aurelia.immler@web.de</t>
  </si>
  <si>
    <t>Geser</t>
  </si>
  <si>
    <t xml:space="preserve">Johanna </t>
  </si>
  <si>
    <t>jojo@geser.info</t>
  </si>
  <si>
    <t>Schneider</t>
  </si>
  <si>
    <t>Andreas</t>
  </si>
  <si>
    <t>schneiderar@t-online.de</t>
  </si>
  <si>
    <t>Sutter</t>
  </si>
  <si>
    <t>arminsutter@gmx.de</t>
  </si>
  <si>
    <t>Tröbersberger</t>
  </si>
  <si>
    <t>Mirjam.Habersetzer@web.de</t>
  </si>
  <si>
    <t>Herz</t>
  </si>
  <si>
    <t>Name</t>
  </si>
  <si>
    <t>Vorname</t>
  </si>
  <si>
    <t>Email</t>
  </si>
  <si>
    <t>anitaluibenspacher@yahoo.de</t>
  </si>
  <si>
    <t>julia@bb-a.de</t>
  </si>
  <si>
    <t>Hengge</t>
  </si>
  <si>
    <t>Mike</t>
  </si>
  <si>
    <t>Marie</t>
  </si>
  <si>
    <t>Kistner</t>
  </si>
  <si>
    <t>Saskia</t>
  </si>
  <si>
    <t>saskia.kistner@gmx.de</t>
  </si>
  <si>
    <t>gerhardreich84@t-online.de</t>
  </si>
  <si>
    <t>sweet.steifi@gmx.de</t>
  </si>
  <si>
    <t>mikehengge@yahoo.de</t>
  </si>
  <si>
    <t>Boschert</t>
  </si>
  <si>
    <t>Alexander</t>
  </si>
  <si>
    <t>a.boschert@gmx.net</t>
  </si>
  <si>
    <t>Nussbaumer</t>
  </si>
  <si>
    <t>Toni</t>
  </si>
  <si>
    <t>toni-nu@web.de</t>
  </si>
  <si>
    <t>Rasch</t>
  </si>
  <si>
    <t>andrearasch@yahoo.de</t>
  </si>
  <si>
    <t>Donaubauer</t>
  </si>
  <si>
    <t>Dominique</t>
  </si>
  <si>
    <t>Kolhaupt</t>
  </si>
  <si>
    <t>Eva</t>
  </si>
  <si>
    <t>eva_kolhaupt@hotmail.com</t>
  </si>
  <si>
    <t>mn.herz@t-online.de</t>
  </si>
  <si>
    <t>Kimpfler</t>
  </si>
  <si>
    <t>juergenfuhge@gmail.com</t>
  </si>
  <si>
    <t>christian.kuppek@gmx.de</t>
  </si>
  <si>
    <t>Dejène-Schwärzler</t>
  </si>
  <si>
    <t>Lau</t>
  </si>
  <si>
    <t>c_straub@vr-web.de</t>
  </si>
  <si>
    <t>Müller</t>
  </si>
  <si>
    <t>Birnbaum</t>
  </si>
  <si>
    <t>Christine</t>
  </si>
  <si>
    <t>Yvonne</t>
  </si>
  <si>
    <t>Stefanie</t>
  </si>
  <si>
    <t>straub-josef@t-online.de</t>
  </si>
  <si>
    <t>lena.stibe@online.de</t>
  </si>
  <si>
    <t>nicole.dejene@gmail.com</t>
  </si>
  <si>
    <t>domino@hdvt.de</t>
  </si>
  <si>
    <t>Sopran</t>
  </si>
  <si>
    <t>Alt</t>
  </si>
  <si>
    <t>Tenor</t>
  </si>
  <si>
    <t>Bass</t>
  </si>
  <si>
    <t>yvonne-wiedemann@web.de</t>
  </si>
  <si>
    <t>christinebirnbaum@gmx.de</t>
  </si>
  <si>
    <t>Martinez Moron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</si>
  <si>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</si>
  <si>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</si>
  <si>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</si>
  <si>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</si>
  <si>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</si>
  <si>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</si>
  <si>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</si>
  <si>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</si>
  <si>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</si>
  <si>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</si>
  <si>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</si>
  <si>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</si>
  <si>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Dez'13</t>
  </si>
  <si>
    <t>Anzahl Proben / Auftritte</t>
  </si>
  <si>
    <r>
      <t xml:space="preserve">06.01.2014 </t>
    </r>
    <r>
      <rPr>
        <sz val="8"/>
        <rFont val="Arial"/>
        <family val="2"/>
      </rPr>
      <t>Konz. Opfenbach</t>
    </r>
  </si>
  <si>
    <r>
      <t xml:space="preserve">05.01.2014 </t>
    </r>
    <r>
      <rPr>
        <sz val="8"/>
        <rFont val="Arial"/>
        <family val="2"/>
      </rPr>
      <t>Konz. Hörbranz</t>
    </r>
  </si>
  <si>
    <t xml:space="preserve">22.12.2013 Adventskonz. </t>
  </si>
  <si>
    <t>Pos</t>
  </si>
  <si>
    <t>Stim</t>
  </si>
  <si>
    <t>E</t>
  </si>
  <si>
    <t>Keine Chorprobe                                       Keine Chorprobe                                       Keine Chorprobe                                       Keine Chorprobe                                       Keine Chorprobe</t>
  </si>
  <si>
    <t>Probenanzahl : Max / Marthilde Mustermann</t>
  </si>
  <si>
    <t xml:space="preserve">Anwesenheitsstatistik des                          </t>
  </si>
  <si>
    <t>Armin</t>
  </si>
  <si>
    <t>Anzahl der Anwesenden Personen</t>
  </si>
  <si>
    <t>Weber</t>
  </si>
  <si>
    <t>Martin, Pfarrer</t>
  </si>
  <si>
    <r>
      <t xml:space="preserve">15.02.2014            </t>
    </r>
    <r>
      <rPr>
        <sz val="8"/>
        <rFont val="Arial"/>
        <family val="2"/>
      </rPr>
      <t>Gottesdienst Opf</t>
    </r>
  </si>
  <si>
    <r>
      <t xml:space="preserve">12.03.2014           </t>
    </r>
    <r>
      <rPr>
        <sz val="7"/>
        <rFont val="Arial"/>
        <family val="2"/>
      </rPr>
      <t>Generalversammlung</t>
    </r>
  </si>
  <si>
    <t>gerhardsutter@gmx.de</t>
  </si>
  <si>
    <t>pfr.weber@gmx.de</t>
  </si>
  <si>
    <t>angela_mueller1@gmx.de</t>
  </si>
  <si>
    <t>Teilnahme des Register</t>
  </si>
  <si>
    <t>carmen.fuhge@web.de</t>
  </si>
  <si>
    <t>Halleneinweihung 05.04.2014</t>
  </si>
  <si>
    <t>Gutschrift freiwillige Arbeitseinsätze</t>
  </si>
  <si>
    <t>Aktueller Stand</t>
  </si>
  <si>
    <t>Anzahl Arbeitseinsätze</t>
  </si>
  <si>
    <t>Anna-Haus Putz 03.05.2014</t>
  </si>
  <si>
    <t>Nahversorgungsinfo 11.05.2014</t>
  </si>
  <si>
    <t>Personen, die mitgeholfen haben:</t>
  </si>
  <si>
    <t xml:space="preserve">Teilnahme an                                                Proben und Auftritten </t>
  </si>
  <si>
    <t xml:space="preserve">Freiwillige Arbeitseinsätze                                                                               des                    </t>
  </si>
  <si>
    <t>Kindermusical 24.05.2015</t>
  </si>
  <si>
    <t>Kindermusical 25.05.2016</t>
  </si>
  <si>
    <t>marie.stibe@online.de</t>
  </si>
  <si>
    <t>Fronleichnam   19.06.2014</t>
  </si>
  <si>
    <t>Johannes</t>
  </si>
  <si>
    <t>Chorserenade 18.07.2014</t>
  </si>
  <si>
    <r>
      <t xml:space="preserve">Keine Chorprobe               </t>
    </r>
    <r>
      <rPr>
        <b/>
        <u val="single"/>
        <sz val="12"/>
        <rFont val="Arial"/>
        <family val="2"/>
      </rPr>
      <t>Chorferien</t>
    </r>
    <r>
      <rPr>
        <sz val="12"/>
        <rFont val="Arial"/>
        <family val="2"/>
      </rPr>
      <t xml:space="preserve">                    Keine Chorprobe                 </t>
    </r>
    <r>
      <rPr>
        <b/>
        <u val="single"/>
        <sz val="12"/>
        <rFont val="Arial"/>
        <family val="2"/>
      </rPr>
      <t>Chorferien</t>
    </r>
    <r>
      <rPr>
        <sz val="12"/>
        <rFont val="Arial"/>
        <family val="2"/>
      </rPr>
      <t xml:space="preserve">                     Keine Chorprobe               </t>
    </r>
    <r>
      <rPr>
        <b/>
        <u val="single"/>
        <sz val="12"/>
        <rFont val="Arial"/>
        <family val="2"/>
      </rPr>
      <t>Chorferien</t>
    </r>
    <r>
      <rPr>
        <sz val="12"/>
        <rFont val="Arial"/>
        <family val="2"/>
      </rPr>
      <t xml:space="preserve">                           Keine Chorprobe                </t>
    </r>
    <r>
      <rPr>
        <b/>
        <u val="single"/>
        <sz val="12"/>
        <rFont val="Arial"/>
        <family val="2"/>
      </rPr>
      <t>Chorferien</t>
    </r>
  </si>
  <si>
    <t>St. Anna-Fest 27.07.2014</t>
  </si>
  <si>
    <t>Missadi Angilis   13.07.2014</t>
  </si>
  <si>
    <t xml:space="preserve">Weihnachtsmarkt 13.12.2014 </t>
  </si>
  <si>
    <t>Platzierung Register</t>
  </si>
  <si>
    <t>weber-wohmbrechts@t-online.de</t>
  </si>
  <si>
    <t>Ø- Teilnahme</t>
  </si>
  <si>
    <t>Plazierungen</t>
  </si>
  <si>
    <t>Platzierung Gesamt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</si>
</sst>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[$-407]d/\ mmm/;@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mmm\ yyyy"/>
    <numFmt numFmtId="171" formatCode="0.0%"/>
    <numFmt numFmtId="172" formatCode="_-* #,##0.000\ _€_-;\-* #,##0.000\ _€_-;_-* &quot;-&quot;??\ _€_-;_-@_-"/>
    <numFmt numFmtId="173" formatCode="_-* #,##0.0\ _€_-;\-* #,##0.0\ _€_-;_-* &quot;-&quot;??\ _€_-;_-@_-"/>
    <numFmt numFmtId="174" formatCode="_-* #,##0\ _€_-;\-* #,##0\ _€_-;_-* &quot;-&quot;??\ _€_-;_-@_-"/>
  </numFmts>
  <fonts count="59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u val="single"/>
      <sz val="12"/>
      <color indexed="12"/>
      <name val="Arial"/>
      <family val="2"/>
    </font>
    <font>
      <sz val="20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7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AFCB2"/>
        <bgColor indexed="64"/>
      </patternFill>
    </fill>
    <fill>
      <patternFill patternType="solid">
        <fgColor rgb="FFFF9F9F"/>
        <bgColor indexed="64"/>
      </patternFill>
    </fill>
    <fill>
      <patternFill patternType="solid">
        <fgColor rgb="FFA7E2FF"/>
        <bgColor indexed="64"/>
      </patternFill>
    </fill>
    <fill>
      <patternFill patternType="solid">
        <fgColor rgb="FFC6E6A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D6DF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D9191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99"/>
        <bgColor indexed="64"/>
      </patternFill>
    </fill>
  </fills>
  <borders count="9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medium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ck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5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6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1" borderId="9" applyNumberFormat="0" applyAlignment="0" applyProtection="0"/>
  </cellStyleXfs>
  <cellXfs count="307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" fillId="32" borderId="10" xfId="0" applyFont="1" applyFill="1" applyBorder="1" applyAlignment="1">
      <alignment vertical="center"/>
    </xf>
    <xf numFmtId="0" fontId="7" fillId="32" borderId="10" xfId="54" applyFont="1" applyFill="1" applyBorder="1" applyAlignment="1">
      <alignment horizontal="left" vertical="center"/>
      <protection/>
    </xf>
    <xf numFmtId="0" fontId="5" fillId="32" borderId="10" xfId="54" applyFont="1" applyFill="1" applyBorder="1" applyAlignment="1">
      <alignment horizontal="left" vertical="center"/>
      <protection/>
    </xf>
    <xf numFmtId="0" fontId="5" fillId="33" borderId="10" xfId="54" applyFont="1" applyFill="1" applyBorder="1" applyAlignment="1">
      <alignment horizontal="left" vertical="center"/>
      <protection/>
    </xf>
    <xf numFmtId="0" fontId="5" fillId="34" borderId="10" xfId="54" applyFont="1" applyFill="1" applyBorder="1" applyAlignment="1">
      <alignment horizontal="left" vertical="center"/>
      <protection/>
    </xf>
    <xf numFmtId="0" fontId="7" fillId="34" borderId="10" xfId="54" applyFont="1" applyFill="1" applyBorder="1" applyAlignment="1">
      <alignment horizontal="left" vertical="center"/>
      <protection/>
    </xf>
    <xf numFmtId="0" fontId="5" fillId="34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0" xfId="54" applyFont="1" applyFill="1" applyBorder="1" applyAlignment="1">
      <alignment horizontal="left" vertical="center"/>
      <protection/>
    </xf>
    <xf numFmtId="14" fontId="0" fillId="36" borderId="11" xfId="0" applyNumberFormat="1" applyFill="1" applyBorder="1" applyAlignment="1">
      <alignment horizontal="center" vertical="center" textRotation="90" wrapText="1"/>
    </xf>
    <xf numFmtId="14" fontId="0" fillId="36" borderId="10" xfId="0" applyNumberFormat="1" applyFill="1" applyBorder="1" applyAlignment="1">
      <alignment horizontal="center" vertical="center" textRotation="90" wrapText="1"/>
    </xf>
    <xf numFmtId="14" fontId="0" fillId="36" borderId="1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2" xfId="54" applyFont="1" applyFill="1" applyBorder="1" applyAlignment="1">
      <alignment horizontal="left" vertical="center"/>
      <protection/>
    </xf>
    <xf numFmtId="1" fontId="5" fillId="37" borderId="13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0" fontId="7" fillId="33" borderId="10" xfId="54" applyFont="1" applyFill="1" applyBorder="1" applyAlignment="1">
      <alignment horizontal="left" vertical="center"/>
      <protection/>
    </xf>
    <xf numFmtId="0" fontId="5" fillId="35" borderId="10" xfId="0" applyFont="1" applyFill="1" applyBorder="1" applyAlignment="1">
      <alignment vertical="center"/>
    </xf>
    <xf numFmtId="0" fontId="7" fillId="33" borderId="12" xfId="54" applyFont="1" applyFill="1" applyBorder="1" applyAlignment="1">
      <alignment horizontal="left" vertical="center"/>
      <protection/>
    </xf>
    <xf numFmtId="0" fontId="5" fillId="32" borderId="14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7" fillId="32" borderId="17" xfId="54" applyFont="1" applyFill="1" applyBorder="1" applyAlignment="1">
      <alignment horizontal="left" vertical="center"/>
      <protection/>
    </xf>
    <xf numFmtId="1" fontId="5" fillId="37" borderId="18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7" xfId="54" applyFont="1" applyFill="1" applyBorder="1" applyAlignment="1">
      <alignment horizontal="left" vertical="center"/>
      <protection/>
    </xf>
    <xf numFmtId="0" fontId="7" fillId="34" borderId="17" xfId="54" applyFont="1" applyFill="1" applyBorder="1" applyAlignment="1">
      <alignment horizontal="left" vertical="center"/>
      <protection/>
    </xf>
    <xf numFmtId="0" fontId="5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" fontId="5" fillId="37" borderId="19" xfId="0" applyNumberFormat="1" applyFont="1" applyFill="1" applyBorder="1" applyAlignment="1">
      <alignment horizontal="center" vertical="center"/>
    </xf>
    <xf numFmtId="0" fontId="5" fillId="35" borderId="20" xfId="54" applyFont="1" applyFill="1" applyBorder="1" applyAlignment="1">
      <alignment horizontal="left" vertical="center"/>
      <protection/>
    </xf>
    <xf numFmtId="0" fontId="5" fillId="35" borderId="20" xfId="0" applyFont="1" applyFill="1" applyBorder="1" applyAlignment="1">
      <alignment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2" xfId="54" applyFont="1" applyFill="1" applyBorder="1" applyAlignment="1">
      <alignment horizontal="left" vertical="center"/>
      <protection/>
    </xf>
    <xf numFmtId="0" fontId="5" fillId="33" borderId="17" xfId="0" applyFont="1" applyFill="1" applyBorder="1" applyAlignment="1">
      <alignment horizontal="center" vertical="center"/>
    </xf>
    <xf numFmtId="0" fontId="5" fillId="33" borderId="17" xfId="54" applyFont="1" applyFill="1" applyBorder="1" applyAlignment="1">
      <alignment horizontal="left" vertical="center"/>
      <protection/>
    </xf>
    <xf numFmtId="0" fontId="5" fillId="33" borderId="17" xfId="0" applyFont="1" applyFill="1" applyBorder="1" applyAlignment="1">
      <alignment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2" xfId="54" applyFont="1" applyFill="1" applyBorder="1" applyAlignment="1">
      <alignment horizontal="left" vertical="center"/>
      <protection/>
    </xf>
    <xf numFmtId="0" fontId="7" fillId="34" borderId="12" xfId="54" applyFont="1" applyFill="1" applyBorder="1" applyAlignment="1">
      <alignment horizontal="left" vertical="center"/>
      <protection/>
    </xf>
    <xf numFmtId="0" fontId="0" fillId="0" borderId="21" xfId="0" applyNumberFormat="1" applyFont="1" applyFill="1" applyBorder="1" applyAlignment="1" quotePrefix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35" borderId="17" xfId="54" applyFont="1" applyFill="1" applyBorder="1" applyAlignment="1">
      <alignment horizontal="center" vertical="center"/>
      <protection/>
    </xf>
    <xf numFmtId="0" fontId="5" fillId="35" borderId="10" xfId="54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2" xfId="0" applyNumberFormat="1" applyFont="1" applyFill="1" applyBorder="1" applyAlignment="1" quotePrefix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7" fillId="0" borderId="17" xfId="54" applyFont="1" applyFill="1" applyBorder="1" applyAlignment="1">
      <alignment vertical="center"/>
      <protection/>
    </xf>
    <xf numFmtId="0" fontId="5" fillId="0" borderId="12" xfId="0" applyFont="1" applyFill="1" applyBorder="1" applyAlignment="1">
      <alignment vertical="center"/>
    </xf>
    <xf numFmtId="0" fontId="7" fillId="0" borderId="12" xfId="54" applyFont="1" applyFill="1" applyBorder="1" applyAlignment="1">
      <alignment vertical="center"/>
      <protection/>
    </xf>
    <xf numFmtId="0" fontId="7" fillId="33" borderId="15" xfId="54" applyFont="1" applyFill="1" applyBorder="1" applyAlignment="1">
      <alignment horizontal="left" vertical="center"/>
      <protection/>
    </xf>
    <xf numFmtId="0" fontId="0" fillId="38" borderId="21" xfId="0" applyNumberFormat="1" applyFont="1" applyFill="1" applyBorder="1" applyAlignment="1" quotePrefix="1">
      <alignment horizontal="center" vertical="center" wrapText="1"/>
    </xf>
    <xf numFmtId="0" fontId="0" fillId="39" borderId="21" xfId="0" applyNumberFormat="1" applyFont="1" applyFill="1" applyBorder="1" applyAlignment="1" quotePrefix="1">
      <alignment horizontal="center" vertical="center" wrapText="1"/>
    </xf>
    <xf numFmtId="0" fontId="5" fillId="39" borderId="23" xfId="0" applyFont="1" applyFill="1" applyBorder="1" applyAlignment="1">
      <alignment horizontal="center" vertical="center"/>
    </xf>
    <xf numFmtId="0" fontId="5" fillId="39" borderId="0" xfId="0" applyFont="1" applyFill="1" applyBorder="1" applyAlignment="1">
      <alignment vertical="center" textRotation="90" wrapText="1"/>
    </xf>
    <xf numFmtId="0" fontId="5" fillId="39" borderId="24" xfId="0" applyFont="1" applyFill="1" applyBorder="1" applyAlignment="1">
      <alignment vertical="center" textRotation="90" wrapText="1"/>
    </xf>
    <xf numFmtId="14" fontId="0" fillId="38" borderId="10" xfId="0" applyNumberFormat="1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/>
    </xf>
    <xf numFmtId="0" fontId="10" fillId="32" borderId="25" xfId="47" applyFont="1" applyFill="1" applyBorder="1" applyAlignment="1" applyProtection="1">
      <alignment horizontal="left" vertical="center"/>
      <protection/>
    </xf>
    <xf numFmtId="0" fontId="10" fillId="32" borderId="26" xfId="47" applyFont="1" applyFill="1" applyBorder="1" applyAlignment="1" applyProtection="1">
      <alignment horizontal="left" vertical="center"/>
      <protection/>
    </xf>
    <xf numFmtId="0" fontId="10" fillId="35" borderId="27" xfId="47" applyFont="1" applyFill="1" applyBorder="1" applyAlignment="1" applyProtection="1">
      <alignment horizontal="left" vertical="center"/>
      <protection/>
    </xf>
    <xf numFmtId="0" fontId="10" fillId="35" borderId="26" xfId="47" applyFont="1" applyFill="1" applyBorder="1" applyAlignment="1" applyProtection="1">
      <alignment horizontal="left" vertical="center"/>
      <protection/>
    </xf>
    <xf numFmtId="0" fontId="10" fillId="35" borderId="28" xfId="47" applyFont="1" applyFill="1" applyBorder="1" applyAlignment="1" applyProtection="1">
      <alignment horizontal="left" vertical="center"/>
      <protection/>
    </xf>
    <xf numFmtId="0" fontId="10" fillId="34" borderId="29" xfId="47" applyFont="1" applyFill="1" applyBorder="1" applyAlignment="1" applyProtection="1">
      <alignment horizontal="left" vertical="center"/>
      <protection/>
    </xf>
    <xf numFmtId="0" fontId="10" fillId="34" borderId="26" xfId="47" applyFont="1" applyFill="1" applyBorder="1" applyAlignment="1" applyProtection="1">
      <alignment horizontal="left" vertical="center"/>
      <protection/>
    </xf>
    <xf numFmtId="0" fontId="10" fillId="34" borderId="28" xfId="47" applyFont="1" applyFill="1" applyBorder="1" applyAlignment="1" applyProtection="1">
      <alignment horizontal="left" vertical="center"/>
      <protection/>
    </xf>
    <xf numFmtId="0" fontId="10" fillId="33" borderId="29" xfId="47" applyFont="1" applyFill="1" applyBorder="1" applyAlignment="1" applyProtection="1">
      <alignment horizontal="left" vertical="center"/>
      <protection/>
    </xf>
    <xf numFmtId="0" fontId="10" fillId="33" borderId="26" xfId="47" applyFont="1" applyFill="1" applyBorder="1" applyAlignment="1" applyProtection="1">
      <alignment horizontal="left" vertical="center"/>
      <protection/>
    </xf>
    <xf numFmtId="0" fontId="10" fillId="33" borderId="26" xfId="48" applyFont="1" applyFill="1" applyBorder="1" applyAlignment="1" applyProtection="1">
      <alignment horizontal="left" vertical="center"/>
      <protection/>
    </xf>
    <xf numFmtId="0" fontId="10" fillId="33" borderId="28" xfId="47" applyFont="1" applyFill="1" applyBorder="1" applyAlignment="1" applyProtection="1">
      <alignment horizontal="left" vertical="center"/>
      <protection/>
    </xf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8" fillId="0" borderId="25" xfId="47" applyFont="1" applyFill="1" applyBorder="1" applyAlignment="1" applyProtection="1">
      <alignment vertical="center"/>
      <protection/>
    </xf>
    <xf numFmtId="0" fontId="8" fillId="0" borderId="28" xfId="47" applyFont="1" applyFill="1" applyBorder="1" applyAlignment="1" applyProtection="1">
      <alignment vertical="center"/>
      <protection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/>
    </xf>
    <xf numFmtId="0" fontId="5" fillId="38" borderId="17" xfId="0" applyFont="1" applyFill="1" applyBorder="1" applyAlignment="1">
      <alignment horizontal="center" vertical="center"/>
    </xf>
    <xf numFmtId="0" fontId="5" fillId="38" borderId="23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0" fontId="5" fillId="35" borderId="12" xfId="54" applyFont="1" applyFill="1" applyBorder="1" applyAlignment="1">
      <alignment horizontal="center" vertical="center"/>
      <protection/>
    </xf>
    <xf numFmtId="0" fontId="5" fillId="35" borderId="12" xfId="54" applyFont="1" applyFill="1" applyBorder="1" applyAlignment="1">
      <alignment horizontal="left" vertical="center"/>
      <protection/>
    </xf>
    <xf numFmtId="0" fontId="10" fillId="32" borderId="28" xfId="47" applyFont="1" applyFill="1" applyBorder="1" applyAlignment="1" applyProtection="1">
      <alignment horizontal="left" vertical="center"/>
      <protection/>
    </xf>
    <xf numFmtId="1" fontId="5" fillId="37" borderId="13" xfId="0" applyNumberFormat="1" applyFont="1" applyFill="1" applyBorder="1" applyAlignment="1">
      <alignment horizontal="center" vertical="center" textRotation="90"/>
    </xf>
    <xf numFmtId="1" fontId="5" fillId="37" borderId="18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vertical="center" textRotation="90"/>
    </xf>
    <xf numFmtId="14" fontId="0" fillId="36" borderId="10" xfId="0" applyNumberFormat="1" applyFill="1" applyBorder="1" applyAlignment="1">
      <alignment horizontal="center" vertical="center" textRotation="90" wrapText="1"/>
    </xf>
    <xf numFmtId="0" fontId="16" fillId="0" borderId="0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2" fillId="32" borderId="26" xfId="47" applyFill="1" applyBorder="1" applyAlignment="1" applyProtection="1">
      <alignment horizontal="left" vertical="center"/>
      <protection/>
    </xf>
    <xf numFmtId="14" fontId="0" fillId="36" borderId="10" xfId="0" applyNumberFormat="1" applyFill="1" applyBorder="1" applyAlignment="1">
      <alignment horizontal="center" vertical="center" textRotation="90" wrapText="1"/>
    </xf>
    <xf numFmtId="0" fontId="5" fillId="32" borderId="15" xfId="0" applyFont="1" applyFill="1" applyBorder="1" applyAlignment="1">
      <alignment horizontal="center" vertical="center"/>
    </xf>
    <xf numFmtId="14" fontId="0" fillId="36" borderId="10" xfId="0" applyNumberFormat="1" applyFill="1" applyBorder="1" applyAlignment="1">
      <alignment horizontal="center" vertical="center" textRotation="90" wrapText="1"/>
    </xf>
    <xf numFmtId="14" fontId="0" fillId="36" borderId="10" xfId="0" applyNumberFormat="1" applyFont="1" applyFill="1" applyBorder="1" applyAlignment="1">
      <alignment horizontal="center" vertical="center" textRotation="90" wrapText="1"/>
    </xf>
    <xf numFmtId="0" fontId="0" fillId="36" borderId="14" xfId="0" applyFont="1" applyFill="1" applyBorder="1" applyAlignment="1" applyProtection="1">
      <alignment horizontal="center" vertical="center"/>
      <protection locked="0"/>
    </xf>
    <xf numFmtId="0" fontId="0" fillId="36" borderId="14" xfId="0" applyFill="1" applyBorder="1" applyAlignment="1" applyProtection="1">
      <alignment horizontal="center" vertical="center"/>
      <protection locked="0"/>
    </xf>
    <xf numFmtId="14" fontId="0" fillId="36" borderId="10" xfId="0" applyNumberFormat="1" applyFill="1" applyBorder="1" applyAlignment="1" applyProtection="1">
      <alignment horizontal="center" vertical="center" textRotation="90" wrapText="1"/>
      <protection locked="0"/>
    </xf>
    <xf numFmtId="0" fontId="0" fillId="0" borderId="21" xfId="0" applyNumberFormat="1" applyFont="1" applyFill="1" applyBorder="1" applyAlignment="1" applyProtection="1" quotePrefix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1" fontId="5" fillId="37" borderId="19" xfId="0" applyNumberFormat="1" applyFont="1" applyFill="1" applyBorder="1" applyAlignment="1">
      <alignment horizontal="center" vertical="center"/>
    </xf>
    <xf numFmtId="1" fontId="5" fillId="14" borderId="19" xfId="0" applyNumberFormat="1" applyFont="1" applyFill="1" applyBorder="1" applyAlignment="1">
      <alignment horizontal="center" vertical="center"/>
    </xf>
    <xf numFmtId="43" fontId="5" fillId="37" borderId="13" xfId="49" applyFont="1" applyFill="1" applyBorder="1" applyAlignment="1">
      <alignment horizontal="center" vertical="center"/>
    </xf>
    <xf numFmtId="43" fontId="5" fillId="37" borderId="19" xfId="49" applyFont="1" applyFill="1" applyBorder="1" applyAlignment="1">
      <alignment horizontal="center" vertical="center"/>
    </xf>
    <xf numFmtId="43" fontId="0" fillId="0" borderId="0" xfId="49" applyFont="1" applyFill="1" applyAlignment="1">
      <alignment vertical="center"/>
    </xf>
    <xf numFmtId="171" fontId="5" fillId="37" borderId="18" xfId="52" applyNumberFormat="1" applyFont="1" applyFill="1" applyBorder="1" applyAlignment="1">
      <alignment horizontal="center" vertical="center"/>
    </xf>
    <xf numFmtId="1" fontId="5" fillId="37" borderId="33" xfId="52" applyNumberFormat="1" applyFont="1" applyFill="1" applyBorder="1" applyAlignment="1">
      <alignment horizontal="center" vertical="center"/>
    </xf>
    <xf numFmtId="1" fontId="5" fillId="37" borderId="34" xfId="52" applyNumberFormat="1" applyFont="1" applyFill="1" applyBorder="1" applyAlignment="1">
      <alignment horizontal="center" vertical="center"/>
    </xf>
    <xf numFmtId="1" fontId="5" fillId="37" borderId="18" xfId="52" applyNumberFormat="1" applyFont="1" applyFill="1" applyBorder="1" applyAlignment="1">
      <alignment horizontal="center" vertical="center"/>
    </xf>
    <xf numFmtId="1" fontId="56" fillId="40" borderId="35" xfId="0" applyNumberFormat="1" applyFont="1" applyFill="1" applyBorder="1" applyAlignment="1">
      <alignment horizontal="center" vertical="center"/>
    </xf>
    <xf numFmtId="1" fontId="5" fillId="37" borderId="13" xfId="52" applyNumberFormat="1" applyFont="1" applyFill="1" applyBorder="1" applyAlignment="1">
      <alignment horizontal="center" vertical="center"/>
    </xf>
    <xf numFmtId="9" fontId="5" fillId="14" borderId="18" xfId="52" applyFont="1" applyFill="1" applyBorder="1" applyAlignment="1">
      <alignment horizontal="center" vertical="center" wrapText="1"/>
    </xf>
    <xf numFmtId="171" fontId="5" fillId="37" borderId="33" xfId="52" applyNumberFormat="1" applyFont="1" applyFill="1" applyBorder="1" applyAlignment="1">
      <alignment horizontal="center" vertical="center"/>
    </xf>
    <xf numFmtId="171" fontId="5" fillId="37" borderId="34" xfId="52" applyNumberFormat="1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 textRotation="90"/>
    </xf>
    <xf numFmtId="0" fontId="5" fillId="34" borderId="21" xfId="54" applyFont="1" applyFill="1" applyBorder="1" applyAlignment="1">
      <alignment horizontal="left" vertical="center"/>
      <protection/>
    </xf>
    <xf numFmtId="0" fontId="7" fillId="34" borderId="21" xfId="54" applyFont="1" applyFill="1" applyBorder="1" applyAlignment="1">
      <alignment horizontal="left" vertical="center"/>
      <protection/>
    </xf>
    <xf numFmtId="0" fontId="5" fillId="34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38" borderId="21" xfId="0" applyFont="1" applyFill="1" applyBorder="1" applyAlignment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1" fontId="5" fillId="37" borderId="34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1" fontId="6" fillId="37" borderId="13" xfId="0" applyNumberFormat="1" applyFont="1" applyFill="1" applyBorder="1" applyAlignment="1">
      <alignment horizontal="center" vertical="center"/>
    </xf>
    <xf numFmtId="1" fontId="6" fillId="37" borderId="18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vertical="center"/>
    </xf>
    <xf numFmtId="1" fontId="17" fillId="41" borderId="39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" fontId="5" fillId="37" borderId="40" xfId="0" applyNumberFormat="1" applyFont="1" applyFill="1" applyBorder="1" applyAlignment="1">
      <alignment horizontal="center" vertical="center"/>
    </xf>
    <xf numFmtId="1" fontId="5" fillId="37" borderId="41" xfId="0" applyNumberFormat="1" applyFont="1" applyFill="1" applyBorder="1" applyAlignment="1">
      <alignment horizontal="center" vertical="center"/>
    </xf>
    <xf numFmtId="1" fontId="5" fillId="37" borderId="42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34" borderId="26" xfId="47" applyFill="1" applyBorder="1" applyAlignment="1" applyProtection="1">
      <alignment horizontal="left" vertical="center"/>
      <protection/>
    </xf>
    <xf numFmtId="1" fontId="5" fillId="37" borderId="43" xfId="52" applyNumberFormat="1" applyFont="1" applyFill="1" applyBorder="1" applyAlignment="1">
      <alignment horizontal="center" vertical="center"/>
    </xf>
    <xf numFmtId="171" fontId="5" fillId="37" borderId="43" xfId="52" applyNumberFormat="1" applyFont="1" applyFill="1" applyBorder="1" applyAlignment="1">
      <alignment horizontal="center" vertical="center"/>
    </xf>
    <xf numFmtId="1" fontId="5" fillId="37" borderId="42" xfId="0" applyNumberFormat="1" applyFont="1" applyFill="1" applyBorder="1" applyAlignment="1">
      <alignment horizontal="center" vertical="center"/>
    </xf>
    <xf numFmtId="1" fontId="5" fillId="37" borderId="19" xfId="0" applyNumberFormat="1" applyFont="1" applyFill="1" applyBorder="1" applyAlignment="1">
      <alignment horizontal="center" vertical="center"/>
    </xf>
    <xf numFmtId="1" fontId="4" fillId="41" borderId="39" xfId="0" applyNumberFormat="1" applyFont="1" applyFill="1" applyBorder="1" applyAlignment="1">
      <alignment horizontal="center" vertical="center"/>
    </xf>
    <xf numFmtId="1" fontId="4" fillId="41" borderId="44" xfId="0" applyNumberFormat="1" applyFont="1" applyFill="1" applyBorder="1" applyAlignment="1">
      <alignment horizontal="center" vertical="center"/>
    </xf>
    <xf numFmtId="1" fontId="4" fillId="41" borderId="45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 textRotation="90" wrapText="1"/>
    </xf>
    <xf numFmtId="0" fontId="6" fillId="0" borderId="21" xfId="0" applyFont="1" applyFill="1" applyBorder="1" applyAlignment="1">
      <alignment vertical="center" textRotation="90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35" borderId="47" xfId="0" applyFont="1" applyFill="1" applyBorder="1" applyAlignment="1">
      <alignment horizontal="center" vertical="center" textRotation="90"/>
    </xf>
    <xf numFmtId="0" fontId="6" fillId="35" borderId="48" xfId="0" applyFont="1" applyFill="1" applyBorder="1" applyAlignment="1">
      <alignment horizontal="center" vertical="center" textRotation="90"/>
    </xf>
    <xf numFmtId="0" fontId="6" fillId="35" borderId="49" xfId="0" applyFont="1" applyFill="1" applyBorder="1" applyAlignment="1">
      <alignment horizontal="center" vertical="center" textRotation="90"/>
    </xf>
    <xf numFmtId="0" fontId="6" fillId="35" borderId="50" xfId="0" applyFont="1" applyFill="1" applyBorder="1" applyAlignment="1">
      <alignment horizontal="center" vertical="center" textRotation="90"/>
    </xf>
    <xf numFmtId="0" fontId="6" fillId="34" borderId="47" xfId="0" applyFont="1" applyFill="1" applyBorder="1" applyAlignment="1">
      <alignment horizontal="center" vertical="center" textRotation="90"/>
    </xf>
    <xf numFmtId="0" fontId="6" fillId="34" borderId="48" xfId="0" applyFont="1" applyFill="1" applyBorder="1" applyAlignment="1">
      <alignment horizontal="center" vertical="center" textRotation="90"/>
    </xf>
    <xf numFmtId="0" fontId="6" fillId="34" borderId="49" xfId="0" applyFont="1" applyFill="1" applyBorder="1" applyAlignment="1">
      <alignment horizontal="center" vertical="center" textRotation="90"/>
    </xf>
    <xf numFmtId="0" fontId="6" fillId="34" borderId="50" xfId="0" applyFont="1" applyFill="1" applyBorder="1" applyAlignment="1">
      <alignment horizontal="center" vertical="center" textRotation="90"/>
    </xf>
    <xf numFmtId="0" fontId="6" fillId="33" borderId="47" xfId="0" applyFont="1" applyFill="1" applyBorder="1" applyAlignment="1">
      <alignment horizontal="center" vertical="center" textRotation="90"/>
    </xf>
    <xf numFmtId="0" fontId="6" fillId="33" borderId="48" xfId="0" applyFont="1" applyFill="1" applyBorder="1" applyAlignment="1">
      <alignment horizontal="center" vertical="center" textRotation="90"/>
    </xf>
    <xf numFmtId="0" fontId="6" fillId="33" borderId="49" xfId="0" applyFont="1" applyFill="1" applyBorder="1" applyAlignment="1">
      <alignment horizontal="center" vertical="center" textRotation="90"/>
    </xf>
    <xf numFmtId="0" fontId="6" fillId="33" borderId="50" xfId="0" applyFont="1" applyFill="1" applyBorder="1" applyAlignment="1">
      <alignment horizontal="center" vertical="center" textRotation="90"/>
    </xf>
    <xf numFmtId="0" fontId="6" fillId="33" borderId="51" xfId="0" applyFont="1" applyFill="1" applyBorder="1" applyAlignment="1">
      <alignment horizontal="center" vertical="center" textRotation="90"/>
    </xf>
    <xf numFmtId="0" fontId="5" fillId="39" borderId="52" xfId="0" applyFont="1" applyFill="1" applyBorder="1" applyAlignment="1">
      <alignment horizontal="center" vertical="center" textRotation="90"/>
    </xf>
    <xf numFmtId="0" fontId="5" fillId="39" borderId="20" xfId="0" applyFont="1" applyFill="1" applyBorder="1" applyAlignment="1">
      <alignment horizontal="center" vertical="center" textRotation="90"/>
    </xf>
    <xf numFmtId="0" fontId="5" fillId="39" borderId="21" xfId="0" applyFont="1" applyFill="1" applyBorder="1" applyAlignment="1">
      <alignment horizontal="center" vertical="center" textRotation="90"/>
    </xf>
    <xf numFmtId="0" fontId="6" fillId="32" borderId="47" xfId="0" applyFont="1" applyFill="1" applyBorder="1" applyAlignment="1">
      <alignment horizontal="center" vertical="center" textRotation="90"/>
    </xf>
    <xf numFmtId="0" fontId="6" fillId="32" borderId="49" xfId="0" applyFont="1" applyFill="1" applyBorder="1" applyAlignment="1">
      <alignment horizontal="center" vertical="center" textRotation="90"/>
    </xf>
    <xf numFmtId="0" fontId="6" fillId="32" borderId="50" xfId="0" applyFont="1" applyFill="1" applyBorder="1" applyAlignment="1">
      <alignment horizontal="center" vertical="center" textRotation="90"/>
    </xf>
    <xf numFmtId="1" fontId="0" fillId="14" borderId="53" xfId="0" applyNumberFormat="1" applyFont="1" applyFill="1" applyBorder="1" applyAlignment="1">
      <alignment horizontal="center" vertical="center" textRotation="90" wrapText="1"/>
    </xf>
    <xf numFmtId="1" fontId="0" fillId="14" borderId="54" xfId="0" applyNumberFormat="1" applyFont="1" applyFill="1" applyBorder="1" applyAlignment="1">
      <alignment horizontal="center" vertical="center" textRotation="90" wrapText="1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0" borderId="15" xfId="0" applyNumberFormat="1" applyFont="1" applyFill="1" applyBorder="1" applyAlignment="1" quotePrefix="1">
      <alignment horizontal="center" vertical="center" wrapText="1"/>
    </xf>
    <xf numFmtId="0" fontId="0" fillId="0" borderId="17" xfId="0" applyNumberFormat="1" applyFont="1" applyFill="1" applyBorder="1" applyAlignment="1" quotePrefix="1">
      <alignment horizontal="center" vertical="center" wrapText="1"/>
    </xf>
    <xf numFmtId="14" fontId="9" fillId="36" borderId="60" xfId="0" applyNumberFormat="1" applyFont="1" applyFill="1" applyBorder="1" applyAlignment="1">
      <alignment horizontal="left" vertical="top" wrapText="1"/>
    </xf>
    <xf numFmtId="14" fontId="9" fillId="36" borderId="61" xfId="0" applyNumberFormat="1" applyFont="1" applyFill="1" applyBorder="1" applyAlignment="1">
      <alignment horizontal="left" vertical="top" wrapText="1"/>
    </xf>
    <xf numFmtId="14" fontId="9" fillId="36" borderId="62" xfId="0" applyNumberFormat="1" applyFont="1" applyFill="1" applyBorder="1" applyAlignment="1">
      <alignment horizontal="left" vertical="top" wrapText="1"/>
    </xf>
    <xf numFmtId="14" fontId="9" fillId="36" borderId="63" xfId="0" applyNumberFormat="1" applyFont="1" applyFill="1" applyBorder="1" applyAlignment="1">
      <alignment horizontal="left" vertical="top" wrapText="1"/>
    </xf>
    <xf numFmtId="14" fontId="9" fillId="36" borderId="24" xfId="0" applyNumberFormat="1" applyFont="1" applyFill="1" applyBorder="1" applyAlignment="1">
      <alignment horizontal="left" vertical="top" wrapText="1"/>
    </xf>
    <xf numFmtId="14" fontId="9" fillId="36" borderId="59" xfId="0" applyNumberFormat="1" applyFont="1" applyFill="1" applyBorder="1" applyAlignment="1">
      <alignment horizontal="left" vertical="top" wrapText="1"/>
    </xf>
    <xf numFmtId="0" fontId="0" fillId="38" borderId="15" xfId="0" applyNumberFormat="1" applyFont="1" applyFill="1" applyBorder="1" applyAlignment="1" quotePrefix="1">
      <alignment horizontal="center" vertical="center" wrapText="1"/>
    </xf>
    <xf numFmtId="0" fontId="0" fillId="38" borderId="17" xfId="0" applyNumberFormat="1" applyFont="1" applyFill="1" applyBorder="1" applyAlignment="1" quotePrefix="1">
      <alignment horizontal="center" vertical="center" wrapText="1"/>
    </xf>
    <xf numFmtId="0" fontId="0" fillId="0" borderId="64" xfId="0" applyNumberFormat="1" applyFont="1" applyFill="1" applyBorder="1" applyAlignment="1" quotePrefix="1">
      <alignment horizontal="center" vertical="center" wrapText="1"/>
    </xf>
    <xf numFmtId="0" fontId="0" fillId="0" borderId="65" xfId="0" applyNumberFormat="1" applyFont="1" applyFill="1" applyBorder="1" applyAlignment="1" quotePrefix="1">
      <alignment horizontal="center" vertical="center" wrapText="1"/>
    </xf>
    <xf numFmtId="14" fontId="14" fillId="0" borderId="49" xfId="0" applyNumberFormat="1" applyFont="1" applyFill="1" applyBorder="1" applyAlignment="1">
      <alignment horizontal="center" vertical="center" wrapText="1"/>
    </xf>
    <xf numFmtId="14" fontId="14" fillId="0" borderId="50" xfId="0" applyNumberFormat="1" applyFont="1" applyFill="1" applyBorder="1" applyAlignment="1">
      <alignment horizontal="center" vertical="center" wrapText="1"/>
    </xf>
    <xf numFmtId="14" fontId="14" fillId="0" borderId="66" xfId="0" applyNumberFormat="1" applyFont="1" applyFill="1" applyBorder="1" applyAlignment="1">
      <alignment horizontal="center" vertical="center" wrapText="1"/>
    </xf>
    <xf numFmtId="14" fontId="14" fillId="0" borderId="67" xfId="0" applyNumberFormat="1" applyFont="1" applyFill="1" applyBorder="1" applyAlignment="1">
      <alignment horizontal="center" vertical="center" wrapText="1"/>
    </xf>
    <xf numFmtId="0" fontId="0" fillId="36" borderId="68" xfId="0" applyFont="1" applyFill="1" applyBorder="1" applyAlignment="1">
      <alignment horizontal="center" vertical="center"/>
    </xf>
    <xf numFmtId="0" fontId="0" fillId="39" borderId="15" xfId="0" applyNumberFormat="1" applyFont="1" applyFill="1" applyBorder="1" applyAlignment="1" quotePrefix="1">
      <alignment horizontal="center" vertical="center" wrapText="1"/>
    </xf>
    <xf numFmtId="0" fontId="0" fillId="39" borderId="17" xfId="0" applyNumberFormat="1" applyFont="1" applyFill="1" applyBorder="1" applyAlignment="1" quotePrefix="1">
      <alignment horizontal="center" vertical="center" wrapText="1"/>
    </xf>
    <xf numFmtId="1" fontId="0" fillId="14" borderId="43" xfId="0" applyNumberFormat="1" applyFont="1" applyFill="1" applyBorder="1" applyAlignment="1">
      <alignment horizontal="center" vertical="center" wrapText="1"/>
    </xf>
    <xf numFmtId="0" fontId="0" fillId="14" borderId="13" xfId="0" applyNumberFormat="1" applyFont="1" applyFill="1" applyBorder="1" applyAlignment="1">
      <alignment horizontal="center" vertical="center" wrapText="1"/>
    </xf>
    <xf numFmtId="2" fontId="0" fillId="14" borderId="69" xfId="0" applyNumberFormat="1" applyFont="1" applyFill="1" applyBorder="1" applyAlignment="1">
      <alignment horizontal="center" vertical="center" textRotation="90" wrapText="1"/>
    </xf>
    <xf numFmtId="2" fontId="0" fillId="14" borderId="42" xfId="0" applyNumberFormat="1" applyFont="1" applyFill="1" applyBorder="1" applyAlignment="1">
      <alignment horizontal="center" vertical="center" textRotation="90" wrapText="1"/>
    </xf>
    <xf numFmtId="43" fontId="0" fillId="14" borderId="43" xfId="49" applyFont="1" applyFill="1" applyBorder="1" applyAlignment="1">
      <alignment horizontal="center" vertical="center" textRotation="90" wrapText="1"/>
    </xf>
    <xf numFmtId="43" fontId="0" fillId="14" borderId="13" xfId="49" applyFont="1" applyFill="1" applyBorder="1" applyAlignment="1">
      <alignment horizontal="center" vertical="center" textRotation="90" wrapText="1"/>
    </xf>
    <xf numFmtId="1" fontId="5" fillId="14" borderId="70" xfId="0" applyNumberFormat="1" applyFont="1" applyFill="1" applyBorder="1" applyAlignment="1">
      <alignment horizontal="center" vertical="center"/>
    </xf>
    <xf numFmtId="1" fontId="5" fillId="14" borderId="63" xfId="0" applyNumberFormat="1" applyFont="1" applyFill="1" applyBorder="1" applyAlignment="1">
      <alignment horizontal="center" vertical="center"/>
    </xf>
    <xf numFmtId="1" fontId="4" fillId="14" borderId="53" xfId="0" applyNumberFormat="1" applyFont="1" applyFill="1" applyBorder="1" applyAlignment="1">
      <alignment horizontal="center" vertical="center" textRotation="90" wrapText="1"/>
    </xf>
    <xf numFmtId="1" fontId="4" fillId="14" borderId="54" xfId="0" applyNumberFormat="1" applyFont="1" applyFill="1" applyBorder="1" applyAlignment="1">
      <alignment horizontal="center" vertical="center" textRotation="90" wrapText="1"/>
    </xf>
    <xf numFmtId="1" fontId="0" fillId="14" borderId="69" xfId="0" applyNumberFormat="1" applyFont="1" applyFill="1" applyBorder="1" applyAlignment="1">
      <alignment horizontal="center" vertical="center" textRotation="90" wrapText="1"/>
    </xf>
    <xf numFmtId="1" fontId="0" fillId="14" borderId="42" xfId="0" applyNumberFormat="1" applyFont="1" applyFill="1" applyBorder="1" applyAlignment="1">
      <alignment horizontal="center" vertical="center" textRotation="90" wrapText="1"/>
    </xf>
    <xf numFmtId="1" fontId="0" fillId="14" borderId="19" xfId="0" applyNumberFormat="1" applyFont="1" applyFill="1" applyBorder="1" applyAlignment="1">
      <alignment horizontal="center" vertical="center" textRotation="90" wrapText="1"/>
    </xf>
    <xf numFmtId="0" fontId="0" fillId="0" borderId="15" xfId="0" applyNumberFormat="1" applyFont="1" applyFill="1" applyBorder="1" applyAlignment="1" applyProtection="1" quotePrefix="1">
      <alignment horizontal="center" vertical="center" wrapText="1"/>
      <protection locked="0"/>
    </xf>
    <xf numFmtId="0" fontId="0" fillId="0" borderId="17" xfId="0" applyNumberFormat="1" applyFont="1" applyFill="1" applyBorder="1" applyAlignment="1" applyProtection="1" quotePrefix="1">
      <alignment horizontal="center" vertical="center" wrapText="1"/>
      <protection locked="0"/>
    </xf>
    <xf numFmtId="43" fontId="0" fillId="14" borderId="71" xfId="49" applyFont="1" applyFill="1" applyBorder="1" applyAlignment="1">
      <alignment horizontal="center" vertical="center" textRotation="90" wrapText="1"/>
    </xf>
    <xf numFmtId="43" fontId="0" fillId="14" borderId="72" xfId="49" applyFont="1" applyFill="1" applyBorder="1" applyAlignment="1">
      <alignment horizontal="center" vertical="center" textRotation="90" wrapText="1"/>
    </xf>
    <xf numFmtId="1" fontId="0" fillId="14" borderId="73" xfId="0" applyNumberFormat="1" applyFont="1" applyFill="1" applyBorder="1" applyAlignment="1">
      <alignment horizontal="center" vertical="center" textRotation="90" wrapText="1"/>
    </xf>
    <xf numFmtId="1" fontId="0" fillId="14" borderId="74" xfId="0" applyNumberFormat="1" applyFont="1" applyFill="1" applyBorder="1" applyAlignment="1">
      <alignment horizontal="center" vertical="center" textRotation="90" wrapText="1"/>
    </xf>
    <xf numFmtId="2" fontId="0" fillId="14" borderId="75" xfId="0" applyNumberFormat="1" applyFont="1" applyFill="1" applyBorder="1" applyAlignment="1">
      <alignment horizontal="center" vertical="center" textRotation="90" wrapText="1"/>
    </xf>
    <xf numFmtId="2" fontId="0" fillId="14" borderId="76" xfId="0" applyNumberFormat="1" applyFont="1" applyFill="1" applyBorder="1" applyAlignment="1">
      <alignment horizontal="center" vertical="center" textRotation="90" wrapText="1"/>
    </xf>
    <xf numFmtId="0" fontId="6" fillId="0" borderId="77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 quotePrefix="1">
      <alignment horizontal="center" vertical="center" wrapText="1"/>
    </xf>
    <xf numFmtId="0" fontId="0" fillId="0" borderId="21" xfId="0" applyNumberFormat="1" applyFont="1" applyFill="1" applyBorder="1" applyAlignment="1" quotePrefix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14" fontId="0" fillId="36" borderId="10" xfId="0" applyNumberFormat="1" applyFont="1" applyFill="1" applyBorder="1" applyAlignment="1">
      <alignment horizontal="center" vertical="center" textRotation="90" wrapText="1"/>
    </xf>
    <xf numFmtId="14" fontId="0" fillId="36" borderId="10" xfId="0" applyNumberFormat="1" applyFill="1" applyBorder="1" applyAlignment="1">
      <alignment horizontal="center" vertical="center" textRotation="90" wrapText="1"/>
    </xf>
    <xf numFmtId="0" fontId="0" fillId="36" borderId="15" xfId="0" applyFont="1" applyFill="1" applyBorder="1" applyAlignment="1">
      <alignment horizontal="center" vertical="center" textRotation="90" wrapText="1"/>
    </xf>
    <xf numFmtId="0" fontId="0" fillId="36" borderId="17" xfId="0" applyFont="1" applyFill="1" applyBorder="1" applyAlignment="1">
      <alignment horizontal="center" vertical="center" textRotation="90" wrapText="1"/>
    </xf>
    <xf numFmtId="1" fontId="5" fillId="14" borderId="43" xfId="0" applyNumberFormat="1" applyFont="1" applyFill="1" applyBorder="1" applyAlignment="1">
      <alignment horizontal="center" vertical="center"/>
    </xf>
    <xf numFmtId="1" fontId="5" fillId="14" borderId="42" xfId="0" applyNumberFormat="1" applyFont="1" applyFill="1" applyBorder="1" applyAlignment="1">
      <alignment horizontal="center" vertical="center"/>
    </xf>
    <xf numFmtId="1" fontId="5" fillId="14" borderId="19" xfId="0" applyNumberFormat="1" applyFont="1" applyFill="1" applyBorder="1" applyAlignment="1">
      <alignment horizontal="center" vertical="center"/>
    </xf>
    <xf numFmtId="14" fontId="14" fillId="0" borderId="36" xfId="0" applyNumberFormat="1" applyFont="1" applyFill="1" applyBorder="1" applyAlignment="1">
      <alignment horizontal="center" vertical="center" wrapText="1"/>
    </xf>
    <xf numFmtId="14" fontId="14" fillId="0" borderId="80" xfId="0" applyNumberFormat="1" applyFont="1" applyFill="1" applyBorder="1" applyAlignment="1">
      <alignment horizontal="center" vertical="center" wrapText="1"/>
    </xf>
    <xf numFmtId="14" fontId="14" fillId="0" borderId="15" xfId="0" applyNumberFormat="1" applyFont="1" applyFill="1" applyBorder="1" applyAlignment="1">
      <alignment horizontal="center" vertical="center" wrapText="1"/>
    </xf>
    <xf numFmtId="14" fontId="14" fillId="0" borderId="20" xfId="0" applyNumberFormat="1" applyFont="1" applyFill="1" applyBorder="1" applyAlignment="1">
      <alignment horizontal="center" vertical="center" wrapText="1"/>
    </xf>
    <xf numFmtId="14" fontId="14" fillId="0" borderId="21" xfId="0" applyNumberFormat="1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0" fillId="0" borderId="83" xfId="0" applyNumberFormat="1" applyFont="1" applyFill="1" applyBorder="1" applyAlignment="1" quotePrefix="1">
      <alignment horizontal="center" vertical="center" wrapText="1"/>
    </xf>
    <xf numFmtId="0" fontId="0" fillId="0" borderId="22" xfId="0" applyNumberFormat="1" applyFont="1" applyFill="1" applyBorder="1" applyAlignment="1" quotePrefix="1">
      <alignment horizontal="center" vertical="center" wrapText="1"/>
    </xf>
    <xf numFmtId="1" fontId="0" fillId="14" borderId="33" xfId="0" applyNumberFormat="1" applyFont="1" applyFill="1" applyBorder="1" applyAlignment="1">
      <alignment horizontal="center" vertical="center" textRotation="90" wrapText="1"/>
    </xf>
    <xf numFmtId="1" fontId="0" fillId="14" borderId="34" xfId="0" applyNumberFormat="1" applyFont="1" applyFill="1" applyBorder="1" applyAlignment="1">
      <alignment horizontal="center" vertical="center" textRotation="90" wrapText="1"/>
    </xf>
    <xf numFmtId="14" fontId="0" fillId="36" borderId="84" xfId="0" applyNumberFormat="1" applyFill="1" applyBorder="1" applyAlignment="1">
      <alignment horizontal="center" vertical="center" textRotation="90" wrapText="1"/>
    </xf>
    <xf numFmtId="14" fontId="0" fillId="36" borderId="85" xfId="0" applyNumberFormat="1" applyFill="1" applyBorder="1" applyAlignment="1">
      <alignment horizontal="center" vertical="center" textRotation="90" wrapText="1"/>
    </xf>
    <xf numFmtId="0" fontId="0" fillId="36" borderId="20" xfId="0" applyFont="1" applyFill="1" applyBorder="1" applyAlignment="1">
      <alignment horizontal="center" vertical="center" textRotation="90" wrapText="1"/>
    </xf>
    <xf numFmtId="14" fontId="11" fillId="36" borderId="10" xfId="0" applyNumberFormat="1" applyFont="1" applyFill="1" applyBorder="1" applyAlignment="1">
      <alignment horizontal="center" vertical="center" textRotation="90" wrapText="1"/>
    </xf>
    <xf numFmtId="0" fontId="5" fillId="34" borderId="11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 textRotation="90"/>
    </xf>
    <xf numFmtId="0" fontId="6" fillId="34" borderId="34" xfId="0" applyFont="1" applyFill="1" applyBorder="1" applyAlignment="1">
      <alignment horizontal="center" vertical="center" textRotation="90"/>
    </xf>
    <xf numFmtId="0" fontId="6" fillId="34" borderId="18" xfId="0" applyFont="1" applyFill="1" applyBorder="1" applyAlignment="1">
      <alignment horizontal="center" vertical="center" textRotation="90"/>
    </xf>
    <xf numFmtId="9" fontId="5" fillId="37" borderId="60" xfId="52" applyFont="1" applyFill="1" applyBorder="1" applyAlignment="1">
      <alignment horizontal="center" vertical="center" textRotation="90"/>
    </xf>
    <xf numFmtId="9" fontId="5" fillId="37" borderId="86" xfId="52" applyFont="1" applyFill="1" applyBorder="1" applyAlignment="1">
      <alignment horizontal="center" vertical="center" textRotation="90"/>
    </xf>
    <xf numFmtId="9" fontId="5" fillId="37" borderId="35" xfId="52" applyFont="1" applyFill="1" applyBorder="1" applyAlignment="1">
      <alignment horizontal="center" vertical="center" textRotation="90"/>
    </xf>
    <xf numFmtId="1" fontId="4" fillId="41" borderId="79" xfId="0" applyNumberFormat="1" applyFont="1" applyFill="1" applyBorder="1" applyAlignment="1">
      <alignment horizontal="center" vertical="center"/>
    </xf>
    <xf numFmtId="1" fontId="4" fillId="41" borderId="87" xfId="0" applyNumberFormat="1" applyFont="1" applyFill="1" applyBorder="1" applyAlignment="1">
      <alignment horizontal="center" vertical="center"/>
    </xf>
    <xf numFmtId="0" fontId="19" fillId="42" borderId="47" xfId="0" applyFont="1" applyFill="1" applyBorder="1" applyAlignment="1">
      <alignment horizontal="center" vertical="center" wrapText="1"/>
    </xf>
    <xf numFmtId="0" fontId="19" fillId="42" borderId="88" xfId="0" applyFont="1" applyFill="1" applyBorder="1" applyAlignment="1">
      <alignment horizontal="center" vertical="center" wrapText="1"/>
    </xf>
    <xf numFmtId="0" fontId="19" fillId="42" borderId="49" xfId="0" applyFont="1" applyFill="1" applyBorder="1" applyAlignment="1">
      <alignment horizontal="center" vertical="center" wrapText="1"/>
    </xf>
    <xf numFmtId="0" fontId="19" fillId="42" borderId="37" xfId="0" applyFont="1" applyFill="1" applyBorder="1" applyAlignment="1">
      <alignment horizontal="center" vertical="center" wrapText="1"/>
    </xf>
    <xf numFmtId="0" fontId="19" fillId="41" borderId="49" xfId="0" applyFont="1" applyFill="1" applyBorder="1" applyAlignment="1">
      <alignment horizontal="center" vertical="center" wrapText="1"/>
    </xf>
    <xf numFmtId="0" fontId="19" fillId="41" borderId="37" xfId="0" applyFont="1" applyFill="1" applyBorder="1" applyAlignment="1">
      <alignment horizontal="center" vertical="center" wrapText="1"/>
    </xf>
    <xf numFmtId="0" fontId="19" fillId="42" borderId="51" xfId="0" applyFont="1" applyFill="1" applyBorder="1" applyAlignment="1">
      <alignment horizontal="center" vertical="center" wrapText="1"/>
    </xf>
    <xf numFmtId="0" fontId="19" fillId="42" borderId="89" xfId="0" applyFont="1" applyFill="1" applyBorder="1" applyAlignment="1">
      <alignment horizontal="center" vertical="center" wrapText="1"/>
    </xf>
    <xf numFmtId="0" fontId="19" fillId="43" borderId="47" xfId="0" applyFont="1" applyFill="1" applyBorder="1" applyAlignment="1">
      <alignment horizontal="center" vertical="center" wrapText="1"/>
    </xf>
    <xf numFmtId="0" fontId="19" fillId="43" borderId="88" xfId="0" applyFont="1" applyFill="1" applyBorder="1" applyAlignment="1">
      <alignment horizontal="center" vertical="center" wrapText="1"/>
    </xf>
    <xf numFmtId="0" fontId="19" fillId="43" borderId="49" xfId="0" applyFont="1" applyFill="1" applyBorder="1" applyAlignment="1">
      <alignment horizontal="center" vertical="center" wrapText="1"/>
    </xf>
    <xf numFmtId="0" fontId="19" fillId="43" borderId="37" xfId="0" applyFont="1" applyFill="1" applyBorder="1" applyAlignment="1">
      <alignment horizontal="center" vertical="center" wrapText="1"/>
    </xf>
    <xf numFmtId="0" fontId="19" fillId="43" borderId="51" xfId="0" applyFont="1" applyFill="1" applyBorder="1" applyAlignment="1">
      <alignment horizontal="center" vertical="center" wrapText="1"/>
    </xf>
    <xf numFmtId="0" fontId="19" fillId="43" borderId="89" xfId="0" applyFont="1" applyFill="1" applyBorder="1" applyAlignment="1">
      <alignment horizontal="center" vertical="center" wrapText="1"/>
    </xf>
    <xf numFmtId="0" fontId="19" fillId="44" borderId="49" xfId="0" applyFont="1" applyFill="1" applyBorder="1" applyAlignment="1">
      <alignment horizontal="center" vertical="center" wrapText="1"/>
    </xf>
    <xf numFmtId="0" fontId="19" fillId="44" borderId="37" xfId="0" applyFont="1" applyFill="1" applyBorder="1" applyAlignment="1">
      <alignment horizontal="center" vertical="center" wrapText="1"/>
    </xf>
    <xf numFmtId="0" fontId="19" fillId="44" borderId="51" xfId="0" applyFont="1" applyFill="1" applyBorder="1" applyAlignment="1">
      <alignment horizontal="center" vertical="center" wrapText="1"/>
    </xf>
    <xf numFmtId="0" fontId="19" fillId="44" borderId="89" xfId="0" applyFont="1" applyFill="1" applyBorder="1" applyAlignment="1">
      <alignment horizontal="center" vertical="center" wrapText="1"/>
    </xf>
    <xf numFmtId="0" fontId="19" fillId="45" borderId="47" xfId="0" applyFont="1" applyFill="1" applyBorder="1" applyAlignment="1">
      <alignment horizontal="center" vertical="center"/>
    </xf>
    <xf numFmtId="0" fontId="19" fillId="45" borderId="88" xfId="0" applyFont="1" applyFill="1" applyBorder="1" applyAlignment="1">
      <alignment horizontal="center" vertical="center"/>
    </xf>
    <xf numFmtId="0" fontId="19" fillId="45" borderId="49" xfId="0" applyFont="1" applyFill="1" applyBorder="1" applyAlignment="1">
      <alignment horizontal="center" vertical="center"/>
    </xf>
    <xf numFmtId="0" fontId="19" fillId="45" borderId="37" xfId="0" applyFont="1" applyFill="1" applyBorder="1" applyAlignment="1">
      <alignment horizontal="center" vertical="center"/>
    </xf>
    <xf numFmtId="0" fontId="19" fillId="45" borderId="89" xfId="0" applyFont="1" applyFill="1" applyBorder="1" applyAlignment="1">
      <alignment horizontal="center" vertical="center"/>
    </xf>
    <xf numFmtId="0" fontId="19" fillId="41" borderId="49" xfId="0" applyFont="1" applyFill="1" applyBorder="1" applyAlignment="1">
      <alignment horizontal="center" vertical="center"/>
    </xf>
    <xf numFmtId="0" fontId="19" fillId="41" borderId="37" xfId="0" applyFont="1" applyFill="1" applyBorder="1" applyAlignment="1">
      <alignment horizontal="center" vertical="center"/>
    </xf>
    <xf numFmtId="0" fontId="19" fillId="44" borderId="48" xfId="0" applyFont="1" applyFill="1" applyBorder="1" applyAlignment="1">
      <alignment horizontal="center" vertical="center" wrapText="1"/>
    </xf>
    <xf numFmtId="0" fontId="19" fillId="44" borderId="90" xfId="0" applyFont="1" applyFill="1" applyBorder="1" applyAlignment="1">
      <alignment horizontal="center" vertical="center" wrapText="1"/>
    </xf>
    <xf numFmtId="0" fontId="19" fillId="45" borderId="51" xfId="0" applyFont="1" applyFill="1" applyBorder="1" applyAlignment="1">
      <alignment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 2" xfId="48"/>
    <cellStyle name="Comma" xfId="49"/>
    <cellStyle name="Neutral" xfId="50"/>
    <cellStyle name="Notiz" xfId="51"/>
    <cellStyle name="Percent" xfId="52"/>
    <cellStyle name="Schlecht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34">
    <dxf>
      <fill>
        <patternFill>
          <bgColor theme="0" tint="-0.24993999302387238"/>
        </patternFill>
      </fill>
    </dxf>
    <dxf>
      <font>
        <color auto="1"/>
      </font>
      <fill>
        <patternFill>
          <fgColor indexed="64"/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7D256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fgColor indexed="64"/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7D256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fgColor indexed="64"/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7D256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fgColor indexed="64"/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7D256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fgColor indexed="64"/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7D256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fgColor indexed="64"/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7D256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fgColor indexed="64"/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7D256"/>
        </patternFill>
      </fill>
    </dxf>
    <dxf>
      <fill>
        <patternFill>
          <bgColor rgb="FF00B050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fgColor indexed="64"/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7D256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0</xdr:row>
      <xdr:rowOff>38100</xdr:rowOff>
    </xdr:from>
    <xdr:to>
      <xdr:col>4</xdr:col>
      <xdr:colOff>1466850</xdr:colOff>
      <xdr:row>1</xdr:row>
      <xdr:rowOff>866775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38100"/>
          <a:ext cx="23050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0</xdr:row>
      <xdr:rowOff>47625</xdr:rowOff>
    </xdr:from>
    <xdr:to>
      <xdr:col>4</xdr:col>
      <xdr:colOff>1428750</xdr:colOff>
      <xdr:row>1</xdr:row>
      <xdr:rowOff>876300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47625"/>
          <a:ext cx="23050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mino@hdvt.de" TargetMode="External" /><Relationship Id="rId2" Type="http://schemas.openxmlformats.org/officeDocument/2006/relationships/hyperlink" Target="mailto:eva_kolhaupt@hotmail.com" TargetMode="External" /><Relationship Id="rId3" Type="http://schemas.openxmlformats.org/officeDocument/2006/relationships/hyperlink" Target="mailto:andrearasch@yahoo.de" TargetMode="External" /><Relationship Id="rId4" Type="http://schemas.openxmlformats.org/officeDocument/2006/relationships/hyperlink" Target="mailto:toni-nu@web.de" TargetMode="External" /><Relationship Id="rId5" Type="http://schemas.openxmlformats.org/officeDocument/2006/relationships/hyperlink" Target="mailto:gerhardreich84@t-online.de" TargetMode="External" /><Relationship Id="rId6" Type="http://schemas.openxmlformats.org/officeDocument/2006/relationships/hyperlink" Target="mailto:saskia.kistner@gmx.de" TargetMode="External" /><Relationship Id="rId7" Type="http://schemas.openxmlformats.org/officeDocument/2006/relationships/hyperlink" Target="mailto:Natalie.Fink@web.de" TargetMode="External" /><Relationship Id="rId8" Type="http://schemas.openxmlformats.org/officeDocument/2006/relationships/hyperlink" Target="mailto:arminsutter@gmx.de" TargetMode="External" /><Relationship Id="rId9" Type="http://schemas.openxmlformats.org/officeDocument/2006/relationships/hyperlink" Target="mailto:sweet.steifi@gmx.de" TargetMode="External" /><Relationship Id="rId10" Type="http://schemas.openxmlformats.org/officeDocument/2006/relationships/hyperlink" Target="mailto:jojo@geser.info" TargetMode="External" /><Relationship Id="rId11" Type="http://schemas.openxmlformats.org/officeDocument/2006/relationships/hyperlink" Target="mailto:aurelia.immler@web.de" TargetMode="External" /><Relationship Id="rId12" Type="http://schemas.openxmlformats.org/officeDocument/2006/relationships/hyperlink" Target="mailto:christian.kuppek@gmx.de" TargetMode="External" /><Relationship Id="rId13" Type="http://schemas.openxmlformats.org/officeDocument/2006/relationships/hyperlink" Target="mailto:francesca.zanker@googlemail.com" TargetMode="External" /><Relationship Id="rId14" Type="http://schemas.openxmlformats.org/officeDocument/2006/relationships/hyperlink" Target="mailto:sonja.schillinger93@web.de" TargetMode="External" /><Relationship Id="rId15" Type="http://schemas.openxmlformats.org/officeDocument/2006/relationships/hyperlink" Target="mailto:maria.hiss@gmx.de" TargetMode="External" /><Relationship Id="rId16" Type="http://schemas.openxmlformats.org/officeDocument/2006/relationships/hyperlink" Target="mailto:julia@bb-a.de" TargetMode="External" /><Relationship Id="rId17" Type="http://schemas.openxmlformats.org/officeDocument/2006/relationships/hyperlink" Target="mailto:verenamartinez@web.de" TargetMode="External" /><Relationship Id="rId18" Type="http://schemas.openxmlformats.org/officeDocument/2006/relationships/hyperlink" Target="mailto:trautmann-dietrich@t-online.de" TargetMode="External" /><Relationship Id="rId19" Type="http://schemas.openxmlformats.org/officeDocument/2006/relationships/hyperlink" Target="mailto:andrea.koenig78@web.de" TargetMode="External" /><Relationship Id="rId20" Type="http://schemas.openxmlformats.org/officeDocument/2006/relationships/hyperlink" Target="mailto:carmen.fuhge@web.de" TargetMode="External" /><Relationship Id="rId21" Type="http://schemas.openxmlformats.org/officeDocument/2006/relationships/hyperlink" Target="mailto:r_wiedemann@gmx.de" TargetMode="External" /><Relationship Id="rId22" Type="http://schemas.openxmlformats.org/officeDocument/2006/relationships/hyperlink" Target="mailto:uschistraubinger@gmx.de" TargetMode="External" /><Relationship Id="rId23" Type="http://schemas.openxmlformats.org/officeDocument/2006/relationships/hyperlink" Target="mailto:petrachristinestraub@freenet.de" TargetMode="External" /><Relationship Id="rId24" Type="http://schemas.openxmlformats.org/officeDocument/2006/relationships/hyperlink" Target="mailto:radio.riedesser@t-online.de" TargetMode="External" /><Relationship Id="rId25" Type="http://schemas.openxmlformats.org/officeDocument/2006/relationships/hyperlink" Target="mailto:baumannnicole91@web.de" TargetMode="External" /><Relationship Id="rId26" Type="http://schemas.openxmlformats.org/officeDocument/2006/relationships/hyperlink" Target="mailto:stibe@online.de" TargetMode="External" /><Relationship Id="rId27" Type="http://schemas.openxmlformats.org/officeDocument/2006/relationships/hyperlink" Target="mailto:gg.straub@gmx.net" TargetMode="External" /><Relationship Id="rId28" Type="http://schemas.openxmlformats.org/officeDocument/2006/relationships/hyperlink" Target="mailto:georg.rief@gmx.de" TargetMode="External" /><Relationship Id="rId29" Type="http://schemas.openxmlformats.org/officeDocument/2006/relationships/hyperlink" Target="mailto:franz.raedler@aon.at" TargetMode="External" /><Relationship Id="rId30" Type="http://schemas.openxmlformats.org/officeDocument/2006/relationships/hyperlink" Target="mailto:familie-eger@web.de" TargetMode="External" /><Relationship Id="rId31" Type="http://schemas.openxmlformats.org/officeDocument/2006/relationships/hyperlink" Target="mailto:marinakolb@freenet.de" TargetMode="External" /><Relationship Id="rId32" Type="http://schemas.openxmlformats.org/officeDocument/2006/relationships/hyperlink" Target="mailto:anitaluibenspacher@yahoo.de" TargetMode="External" /><Relationship Id="rId33" Type="http://schemas.openxmlformats.org/officeDocument/2006/relationships/hyperlink" Target="mailto:struppi80@web.de" TargetMode="External" /><Relationship Id="rId34" Type="http://schemas.openxmlformats.org/officeDocument/2006/relationships/hyperlink" Target="mailto:v-ramona@web.de" TargetMode="External" /><Relationship Id="rId35" Type="http://schemas.openxmlformats.org/officeDocument/2006/relationships/hyperlink" Target="mailto:tanja.aichele@gmx.de" TargetMode="External" /><Relationship Id="rId36" Type="http://schemas.openxmlformats.org/officeDocument/2006/relationships/hyperlink" Target="mailto:arminbischof@gmx.de" TargetMode="External" /><Relationship Id="rId37" Type="http://schemas.openxmlformats.org/officeDocument/2006/relationships/hyperlink" Target="mailto:Peter.Haslach@t-online.de" TargetMode="External" /><Relationship Id="rId38" Type="http://schemas.openxmlformats.org/officeDocument/2006/relationships/hyperlink" Target="mailto:vloni_spieler@hotmail.com" TargetMode="External" /><Relationship Id="rId39" Type="http://schemas.openxmlformats.org/officeDocument/2006/relationships/hyperlink" Target="mailto:michael.spiegel@t-online.de" TargetMode="External" /><Relationship Id="rId40" Type="http://schemas.openxmlformats.org/officeDocument/2006/relationships/hyperlink" Target="mailto:A.N.N.A.Rief@web.de" TargetMode="External" /><Relationship Id="rId41" Type="http://schemas.openxmlformats.org/officeDocument/2006/relationships/hyperlink" Target="mailto:simon.maier@rupp.at" TargetMode="External" /><Relationship Id="rId42" Type="http://schemas.openxmlformats.org/officeDocument/2006/relationships/hyperlink" Target="mailto:troebi3@web.de" TargetMode="External" /><Relationship Id="rId43" Type="http://schemas.openxmlformats.org/officeDocument/2006/relationships/hyperlink" Target="mailto:mail@peterstraubinger.de" TargetMode="External" /><Relationship Id="rId44" Type="http://schemas.openxmlformats.org/officeDocument/2006/relationships/hyperlink" Target="https://3c.gmx.net/mail/client/mail/mailto;jsessionid=8CE5A0B06A002FEAFE5AB80CC9AB1623-n4.bs27a?to=juergenfuhge%40gmail.com&amp;selection=tfol11c774b025085662" TargetMode="External" /><Relationship Id="rId45" Type="http://schemas.openxmlformats.org/officeDocument/2006/relationships/hyperlink" Target="mailto:c_straub@vr-web.de" TargetMode="External" /><Relationship Id="rId46" Type="http://schemas.openxmlformats.org/officeDocument/2006/relationships/hyperlink" Target="mailto:angela_mueller1@gmx.de" TargetMode="External" /><Relationship Id="rId47" Type="http://schemas.openxmlformats.org/officeDocument/2006/relationships/hyperlink" Target="mailto:straub-josef@t-online.de" TargetMode="External" /><Relationship Id="rId48" Type="http://schemas.openxmlformats.org/officeDocument/2006/relationships/hyperlink" Target="mailto:lena.stibe@online.de" TargetMode="External" /><Relationship Id="rId49" Type="http://schemas.openxmlformats.org/officeDocument/2006/relationships/hyperlink" Target="mailto:laura.fricker96@web.de" TargetMode="External" /><Relationship Id="rId50" Type="http://schemas.openxmlformats.org/officeDocument/2006/relationships/hyperlink" Target="mailto:anette.fricker@online.de" TargetMode="External" /><Relationship Id="rId51" Type="http://schemas.openxmlformats.org/officeDocument/2006/relationships/hyperlink" Target="mailto:arminbischof@gmx.de" TargetMode="External" /><Relationship Id="rId52" Type="http://schemas.openxmlformats.org/officeDocument/2006/relationships/hyperlink" Target="mailto:familie.bmbischof@web.de" TargetMode="External" /><Relationship Id="rId53" Type="http://schemas.openxmlformats.org/officeDocument/2006/relationships/hyperlink" Target="mailto:a.boschert@gmx.net" TargetMode="External" /><Relationship Id="rId54" Type="http://schemas.openxmlformats.org/officeDocument/2006/relationships/hyperlink" Target="mailto:ralfwipper@web.de" TargetMode="External" /><Relationship Id="rId55" Type="http://schemas.openxmlformats.org/officeDocument/2006/relationships/hyperlink" Target="mailto:gerhardsutter@gmx.de" TargetMode="External" /><Relationship Id="rId56" Type="http://schemas.openxmlformats.org/officeDocument/2006/relationships/hyperlink" Target="mailto:pfr.weber@gmx.de" TargetMode="External" /><Relationship Id="rId57" Type="http://schemas.openxmlformats.org/officeDocument/2006/relationships/hyperlink" Target="mailto:marie.stibe@online.de" TargetMode="External" /><Relationship Id="rId58" Type="http://schemas.openxmlformats.org/officeDocument/2006/relationships/hyperlink" Target="mailto:weber-wohmbrechts@t-online.de" TargetMode="External" /><Relationship Id="rId59" Type="http://schemas.openxmlformats.org/officeDocument/2006/relationships/hyperlink" Target="mailto:mn.herz@t-online.de" TargetMode="External" /><Relationship Id="rId60" Type="http://schemas.openxmlformats.org/officeDocument/2006/relationships/hyperlink" Target="mailto:Mirjam.Habersetzer@web.de" TargetMode="External" /><Relationship Id="rId61" Type="http://schemas.openxmlformats.org/officeDocument/2006/relationships/hyperlink" Target="mailto:christinebirnbaum@gmx.de" TargetMode="External" /><Relationship Id="rId62" Type="http://schemas.openxmlformats.org/officeDocument/2006/relationships/hyperlink" Target="mailto:caro-bentele@web.de" TargetMode="External" /><Relationship Id="rId63" Type="http://schemas.openxmlformats.org/officeDocument/2006/relationships/comments" Target="../comments1.xml" /><Relationship Id="rId64" Type="http://schemas.openxmlformats.org/officeDocument/2006/relationships/vmlDrawing" Target="../drawings/vmlDrawing1.vml" /><Relationship Id="rId65" Type="http://schemas.openxmlformats.org/officeDocument/2006/relationships/drawing" Target="../drawings/drawing1.xml" /><Relationship Id="rId6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omino@hdvt.de" TargetMode="External" /><Relationship Id="rId2" Type="http://schemas.openxmlformats.org/officeDocument/2006/relationships/hyperlink" Target="mailto:mn.herz@t-online.de" TargetMode="External" /><Relationship Id="rId3" Type="http://schemas.openxmlformats.org/officeDocument/2006/relationships/hyperlink" Target="mailto:eva_kolhaupt@hotmail.com" TargetMode="External" /><Relationship Id="rId4" Type="http://schemas.openxmlformats.org/officeDocument/2006/relationships/hyperlink" Target="mailto:andrearasch@yahoo.de" TargetMode="External" /><Relationship Id="rId5" Type="http://schemas.openxmlformats.org/officeDocument/2006/relationships/hyperlink" Target="mailto:toni-nu@web.de" TargetMode="External" /><Relationship Id="rId6" Type="http://schemas.openxmlformats.org/officeDocument/2006/relationships/hyperlink" Target="mailto:gerhardreich84@t-online.de" TargetMode="External" /><Relationship Id="rId7" Type="http://schemas.openxmlformats.org/officeDocument/2006/relationships/hyperlink" Target="mailto:saskia.kistner@gmx.de" TargetMode="External" /><Relationship Id="rId8" Type="http://schemas.openxmlformats.org/officeDocument/2006/relationships/hyperlink" Target="mailto:Natalie.Fink@web.de" TargetMode="External" /><Relationship Id="rId9" Type="http://schemas.openxmlformats.org/officeDocument/2006/relationships/hyperlink" Target="mailto:arminsutter@gmx.de" TargetMode="External" /><Relationship Id="rId10" Type="http://schemas.openxmlformats.org/officeDocument/2006/relationships/hyperlink" Target="mailto:sweet.steifi@gmx.de" TargetMode="External" /><Relationship Id="rId11" Type="http://schemas.openxmlformats.org/officeDocument/2006/relationships/hyperlink" Target="mailto:jojo@geser.info" TargetMode="External" /><Relationship Id="rId12" Type="http://schemas.openxmlformats.org/officeDocument/2006/relationships/hyperlink" Target="mailto:aurelia.immler@web.de" TargetMode="External" /><Relationship Id="rId13" Type="http://schemas.openxmlformats.org/officeDocument/2006/relationships/hyperlink" Target="mailto:christian.kuppek@gmx.de" TargetMode="External" /><Relationship Id="rId14" Type="http://schemas.openxmlformats.org/officeDocument/2006/relationships/hyperlink" Target="mailto:francesca.zanker@googlemail.com" TargetMode="External" /><Relationship Id="rId15" Type="http://schemas.openxmlformats.org/officeDocument/2006/relationships/hyperlink" Target="mailto:sonja.schillinger93@web.de" TargetMode="External" /><Relationship Id="rId16" Type="http://schemas.openxmlformats.org/officeDocument/2006/relationships/hyperlink" Target="mailto:Mirjam.Habersetzer@web.de" TargetMode="External" /><Relationship Id="rId17" Type="http://schemas.openxmlformats.org/officeDocument/2006/relationships/hyperlink" Target="mailto:maria.hiss@gmx.de" TargetMode="External" /><Relationship Id="rId18" Type="http://schemas.openxmlformats.org/officeDocument/2006/relationships/hyperlink" Target="mailto:julia@bb-a.de" TargetMode="External" /><Relationship Id="rId19" Type="http://schemas.openxmlformats.org/officeDocument/2006/relationships/hyperlink" Target="mailto:verenamartinez@web.de" TargetMode="External" /><Relationship Id="rId20" Type="http://schemas.openxmlformats.org/officeDocument/2006/relationships/hyperlink" Target="mailto:trautmann-dietrich@t-online.de" TargetMode="External" /><Relationship Id="rId21" Type="http://schemas.openxmlformats.org/officeDocument/2006/relationships/hyperlink" Target="mailto:andrea.koenig78@web.de" TargetMode="External" /><Relationship Id="rId22" Type="http://schemas.openxmlformats.org/officeDocument/2006/relationships/hyperlink" Target="mailto:carmen.fuhge@web.de" TargetMode="External" /><Relationship Id="rId23" Type="http://schemas.openxmlformats.org/officeDocument/2006/relationships/hyperlink" Target="mailto:r_wiedemann@gmx.de" TargetMode="External" /><Relationship Id="rId24" Type="http://schemas.openxmlformats.org/officeDocument/2006/relationships/hyperlink" Target="mailto:uschistraubinger@gmx.de" TargetMode="External" /><Relationship Id="rId25" Type="http://schemas.openxmlformats.org/officeDocument/2006/relationships/hyperlink" Target="mailto:petrachristinestraub@freenet.de" TargetMode="External" /><Relationship Id="rId26" Type="http://schemas.openxmlformats.org/officeDocument/2006/relationships/hyperlink" Target="mailto:radio.riedesser@t-online.de" TargetMode="External" /><Relationship Id="rId27" Type="http://schemas.openxmlformats.org/officeDocument/2006/relationships/hyperlink" Target="mailto:baumannnicole91@web.de" TargetMode="External" /><Relationship Id="rId28" Type="http://schemas.openxmlformats.org/officeDocument/2006/relationships/hyperlink" Target="mailto:stibe@online.de" TargetMode="External" /><Relationship Id="rId29" Type="http://schemas.openxmlformats.org/officeDocument/2006/relationships/hyperlink" Target="mailto:gg.straub@gmx.net" TargetMode="External" /><Relationship Id="rId30" Type="http://schemas.openxmlformats.org/officeDocument/2006/relationships/hyperlink" Target="mailto:georg.rief@gmx.de" TargetMode="External" /><Relationship Id="rId31" Type="http://schemas.openxmlformats.org/officeDocument/2006/relationships/hyperlink" Target="mailto:franz.raedler@aon.at" TargetMode="External" /><Relationship Id="rId32" Type="http://schemas.openxmlformats.org/officeDocument/2006/relationships/hyperlink" Target="mailto:familie-eger@web.de" TargetMode="External" /><Relationship Id="rId33" Type="http://schemas.openxmlformats.org/officeDocument/2006/relationships/hyperlink" Target="mailto:marinakolb@freenet.de" TargetMode="External" /><Relationship Id="rId34" Type="http://schemas.openxmlformats.org/officeDocument/2006/relationships/hyperlink" Target="mailto:anitaluibenspacher@yahoo.de" TargetMode="External" /><Relationship Id="rId35" Type="http://schemas.openxmlformats.org/officeDocument/2006/relationships/hyperlink" Target="mailto:struppi80@web.de" TargetMode="External" /><Relationship Id="rId36" Type="http://schemas.openxmlformats.org/officeDocument/2006/relationships/hyperlink" Target="mailto:v-ramona@web.de" TargetMode="External" /><Relationship Id="rId37" Type="http://schemas.openxmlformats.org/officeDocument/2006/relationships/hyperlink" Target="mailto:tanja.aichele@gmx.de" TargetMode="External" /><Relationship Id="rId38" Type="http://schemas.openxmlformats.org/officeDocument/2006/relationships/hyperlink" Target="mailto:arminbischof@gmx.de" TargetMode="External" /><Relationship Id="rId39" Type="http://schemas.openxmlformats.org/officeDocument/2006/relationships/hyperlink" Target="mailto:Peter.Haslach@t-online.de" TargetMode="External" /><Relationship Id="rId40" Type="http://schemas.openxmlformats.org/officeDocument/2006/relationships/hyperlink" Target="mailto:caro-bentele@web.de" TargetMode="External" /><Relationship Id="rId41" Type="http://schemas.openxmlformats.org/officeDocument/2006/relationships/hyperlink" Target="mailto:vloni_spieler@hotmail.com" TargetMode="External" /><Relationship Id="rId42" Type="http://schemas.openxmlformats.org/officeDocument/2006/relationships/hyperlink" Target="mailto:michael.spiegel@t-online.de" TargetMode="External" /><Relationship Id="rId43" Type="http://schemas.openxmlformats.org/officeDocument/2006/relationships/hyperlink" Target="mailto:A.N.N.A.Rief@web.de" TargetMode="External" /><Relationship Id="rId44" Type="http://schemas.openxmlformats.org/officeDocument/2006/relationships/hyperlink" Target="mailto:simon.maier@rupp.at" TargetMode="External" /><Relationship Id="rId45" Type="http://schemas.openxmlformats.org/officeDocument/2006/relationships/hyperlink" Target="mailto:troebi3@web.de" TargetMode="External" /><Relationship Id="rId46" Type="http://schemas.openxmlformats.org/officeDocument/2006/relationships/hyperlink" Target="mailto:mail@peterstraubinger.de" TargetMode="External" /><Relationship Id="rId47" Type="http://schemas.openxmlformats.org/officeDocument/2006/relationships/hyperlink" Target="https://3c.gmx.net/mail/client/mail/mailto;jsessionid=8CE5A0B06A002FEAFE5AB80CC9AB1623-n4.bs27a?to=juergenfuhge%40gmail.com&amp;selection=tfol11c774b025085662" TargetMode="External" /><Relationship Id="rId48" Type="http://schemas.openxmlformats.org/officeDocument/2006/relationships/hyperlink" Target="mailto:c_straub@vr-web.de" TargetMode="External" /><Relationship Id="rId49" Type="http://schemas.openxmlformats.org/officeDocument/2006/relationships/hyperlink" Target="mailto:angela_mueller1@gmx.de" TargetMode="External" /><Relationship Id="rId50" Type="http://schemas.openxmlformats.org/officeDocument/2006/relationships/hyperlink" Target="mailto:straub-josef@t-online.de" TargetMode="External" /><Relationship Id="rId51" Type="http://schemas.openxmlformats.org/officeDocument/2006/relationships/hyperlink" Target="mailto:laura.fricker96@web.de" TargetMode="External" /><Relationship Id="rId52" Type="http://schemas.openxmlformats.org/officeDocument/2006/relationships/hyperlink" Target="mailto:anette.fricker@online.de" TargetMode="External" /><Relationship Id="rId53" Type="http://schemas.openxmlformats.org/officeDocument/2006/relationships/hyperlink" Target="mailto:arminbischof@gmx.de" TargetMode="External" /><Relationship Id="rId54" Type="http://schemas.openxmlformats.org/officeDocument/2006/relationships/hyperlink" Target="mailto:christinebirnbaum@gmx.de" TargetMode="External" /><Relationship Id="rId55" Type="http://schemas.openxmlformats.org/officeDocument/2006/relationships/hyperlink" Target="mailto:familie.bmbischof@web.de" TargetMode="External" /><Relationship Id="rId56" Type="http://schemas.openxmlformats.org/officeDocument/2006/relationships/hyperlink" Target="mailto:a.boschert@gmx.net" TargetMode="External" /><Relationship Id="rId57" Type="http://schemas.openxmlformats.org/officeDocument/2006/relationships/hyperlink" Target="mailto:ralfwipper@web.de" TargetMode="External" /><Relationship Id="rId58" Type="http://schemas.openxmlformats.org/officeDocument/2006/relationships/hyperlink" Target="mailto:gerhardsutter@gmx.de" TargetMode="External" /><Relationship Id="rId59" Type="http://schemas.openxmlformats.org/officeDocument/2006/relationships/hyperlink" Target="mailto:pfr.weber@gmx.de" TargetMode="External" /><Relationship Id="rId60" Type="http://schemas.openxmlformats.org/officeDocument/2006/relationships/hyperlink" Target="mailto:marie.stibe@online.de" TargetMode="External" /><Relationship Id="rId61" Type="http://schemas.openxmlformats.org/officeDocument/2006/relationships/hyperlink" Target="mailto:lena.stibe@online.de" TargetMode="External" /><Relationship Id="rId62" Type="http://schemas.openxmlformats.org/officeDocument/2006/relationships/comments" Target="../comments2.xml" /><Relationship Id="rId63" Type="http://schemas.openxmlformats.org/officeDocument/2006/relationships/vmlDrawing" Target="../drawings/vmlDrawing2.vml" /><Relationship Id="rId64" Type="http://schemas.openxmlformats.org/officeDocument/2006/relationships/drawing" Target="../drawings/drawing2.xml" /><Relationship Id="rId6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169"/>
  <sheetViews>
    <sheetView tabSelected="1" zoomScale="70" zoomScaleNormal="70" zoomScalePageLayoutView="85" workbookViewId="0" topLeftCell="A1">
      <pane xSplit="5" ySplit="5" topLeftCell="AX6" activePane="bottomRight" state="frozen"/>
      <selection pane="topLeft" activeCell="A1" sqref="A1"/>
      <selection pane="topRight" activeCell="F1" sqref="F1"/>
      <selection pane="bottomLeft" activeCell="A5" sqref="A5"/>
      <selection pane="bottomRight" activeCell="CD19" sqref="CD19"/>
    </sheetView>
  </sheetViews>
  <sheetFormatPr defaultColWidth="5.57421875" defaultRowHeight="12.75"/>
  <cols>
    <col min="1" max="1" width="6.28125" style="13" customWidth="1"/>
    <col min="2" max="2" width="4.140625" style="57" customWidth="1"/>
    <col min="3" max="3" width="22.421875" style="1" customWidth="1"/>
    <col min="4" max="4" width="16.8515625" style="1" customWidth="1"/>
    <col min="5" max="5" width="25.421875" style="2" customWidth="1"/>
    <col min="6" max="11" width="5.57421875" style="1" customWidth="1"/>
    <col min="12" max="12" width="5.57421875" style="3" customWidth="1"/>
    <col min="13" max="58" width="5.57421875" style="1" customWidth="1"/>
    <col min="59" max="67" width="5.57421875" style="119" customWidth="1"/>
    <col min="68" max="71" width="5.57421875" style="1" customWidth="1"/>
    <col min="72" max="72" width="5.57421875" style="119" customWidth="1"/>
    <col min="73" max="74" width="6.7109375" style="26" customWidth="1"/>
    <col min="75" max="75" width="6.7109375" style="102" customWidth="1"/>
    <col min="76" max="76" width="14.140625" style="124" customWidth="1"/>
    <col min="77" max="77" width="6.7109375" style="26" customWidth="1"/>
    <col min="78" max="78" width="5.57421875" style="146" customWidth="1"/>
    <col min="79" max="79" width="5.57421875" style="26" customWidth="1"/>
    <col min="80" max="80" width="5.57421875" style="148" customWidth="1"/>
    <col min="81" max="81" width="8.28125" style="1" bestFit="1" customWidth="1"/>
    <col min="82" max="16384" width="5.57421875" style="1" customWidth="1"/>
  </cols>
  <sheetData>
    <row r="1" spans="1:79" ht="12.75" customHeight="1" thickTop="1">
      <c r="A1" s="201" t="s">
        <v>204</v>
      </c>
      <c r="B1" s="202"/>
      <c r="C1" s="202"/>
      <c r="D1" s="202"/>
      <c r="E1" s="203"/>
      <c r="F1" s="215" t="s">
        <v>194</v>
      </c>
      <c r="G1" s="197"/>
      <c r="H1" s="197"/>
      <c r="I1" s="197" t="s">
        <v>182</v>
      </c>
      <c r="J1" s="197"/>
      <c r="K1" s="197"/>
      <c r="L1" s="197"/>
      <c r="M1" s="197"/>
      <c r="N1" s="197"/>
      <c r="O1" s="197"/>
      <c r="P1" s="197" t="s">
        <v>183</v>
      </c>
      <c r="Q1" s="197"/>
      <c r="R1" s="197"/>
      <c r="S1" s="197"/>
      <c r="T1" s="197"/>
      <c r="U1" s="197" t="s">
        <v>184</v>
      </c>
      <c r="V1" s="198"/>
      <c r="W1" s="198"/>
      <c r="X1" s="198"/>
      <c r="Y1" s="197" t="s">
        <v>185</v>
      </c>
      <c r="Z1" s="197"/>
      <c r="AA1" s="197"/>
      <c r="AB1" s="198"/>
      <c r="AC1" s="198"/>
      <c r="AD1" s="198"/>
      <c r="AE1" s="198"/>
      <c r="AF1" s="198"/>
      <c r="AG1" s="197" t="s">
        <v>186</v>
      </c>
      <c r="AH1" s="198"/>
      <c r="AI1" s="198"/>
      <c r="AJ1" s="198"/>
      <c r="AK1" s="198"/>
      <c r="AL1" s="197" t="s">
        <v>187</v>
      </c>
      <c r="AM1" s="198"/>
      <c r="AN1" s="198"/>
      <c r="AO1" s="198"/>
      <c r="AP1" s="198"/>
      <c r="AQ1" s="198"/>
      <c r="AR1" s="197" t="s">
        <v>188</v>
      </c>
      <c r="AS1" s="197"/>
      <c r="AT1" s="198"/>
      <c r="AU1" s="198"/>
      <c r="AV1" s="198"/>
      <c r="AW1" s="198"/>
      <c r="AX1" s="198"/>
      <c r="AY1" s="197" t="s">
        <v>189</v>
      </c>
      <c r="AZ1" s="198"/>
      <c r="BA1" s="198"/>
      <c r="BB1" s="198"/>
      <c r="BC1" s="197" t="s">
        <v>190</v>
      </c>
      <c r="BD1" s="198"/>
      <c r="BE1" s="198"/>
      <c r="BF1" s="198"/>
      <c r="BG1" s="111" t="s">
        <v>191</v>
      </c>
      <c r="BH1" s="111"/>
      <c r="BI1" s="112"/>
      <c r="BJ1" s="112"/>
      <c r="BK1" s="112"/>
      <c r="BL1" s="112"/>
      <c r="BM1" s="112"/>
      <c r="BN1" s="112"/>
      <c r="BO1" s="112"/>
      <c r="BP1" s="197" t="s">
        <v>192</v>
      </c>
      <c r="BQ1" s="198"/>
      <c r="BR1" s="198"/>
      <c r="BS1" s="198"/>
      <c r="BT1" s="111" t="s">
        <v>193</v>
      </c>
      <c r="BU1" s="235" t="s">
        <v>195</v>
      </c>
      <c r="BV1" s="220" t="s">
        <v>217</v>
      </c>
      <c r="BW1" s="237" t="s">
        <v>218</v>
      </c>
      <c r="BX1" s="233" t="s">
        <v>223</v>
      </c>
      <c r="BY1" s="228" t="s">
        <v>214</v>
      </c>
      <c r="BZ1" s="226" t="s">
        <v>239</v>
      </c>
      <c r="CA1" s="189" t="s">
        <v>235</v>
      </c>
    </row>
    <row r="2" spans="1:80" s="90" customFormat="1" ht="71.25" customHeight="1">
      <c r="A2" s="204"/>
      <c r="B2" s="205"/>
      <c r="C2" s="205"/>
      <c r="D2" s="205"/>
      <c r="E2" s="206"/>
      <c r="F2" s="16">
        <v>41626</v>
      </c>
      <c r="G2" s="18" t="s">
        <v>198</v>
      </c>
      <c r="H2" s="17">
        <v>41632</v>
      </c>
      <c r="I2" s="17">
        <v>41642</v>
      </c>
      <c r="J2" s="110" t="s">
        <v>197</v>
      </c>
      <c r="K2" s="18" t="s">
        <v>196</v>
      </c>
      <c r="L2" s="18">
        <v>41647</v>
      </c>
      <c r="M2" s="17">
        <v>41654</v>
      </c>
      <c r="N2" s="17">
        <v>41661</v>
      </c>
      <c r="O2" s="17">
        <v>41668</v>
      </c>
      <c r="P2" s="17">
        <v>41675</v>
      </c>
      <c r="Q2" s="17">
        <v>41682</v>
      </c>
      <c r="R2" s="18" t="s">
        <v>209</v>
      </c>
      <c r="S2" s="17">
        <v>41689</v>
      </c>
      <c r="T2" s="17">
        <v>41696</v>
      </c>
      <c r="U2" s="17">
        <v>41703</v>
      </c>
      <c r="V2" s="70" t="s">
        <v>210</v>
      </c>
      <c r="W2" s="17">
        <v>41717</v>
      </c>
      <c r="X2" s="17">
        <v>41724</v>
      </c>
      <c r="Y2" s="17">
        <v>41731</v>
      </c>
      <c r="Z2" s="17">
        <v>41735</v>
      </c>
      <c r="AA2" s="17">
        <v>41735</v>
      </c>
      <c r="AB2" s="17">
        <v>41738</v>
      </c>
      <c r="AC2" s="17">
        <v>41745</v>
      </c>
      <c r="AD2" s="17">
        <v>41383</v>
      </c>
      <c r="AE2" s="17">
        <v>41752</v>
      </c>
      <c r="AF2" s="17">
        <v>41759</v>
      </c>
      <c r="AG2" s="17">
        <v>41401</v>
      </c>
      <c r="AH2" s="17">
        <v>41773</v>
      </c>
      <c r="AI2" s="103">
        <v>41777</v>
      </c>
      <c r="AJ2" s="17">
        <v>41780</v>
      </c>
      <c r="AK2" s="17">
        <v>41787</v>
      </c>
      <c r="AL2" s="17">
        <v>41794</v>
      </c>
      <c r="AM2" s="17">
        <v>41801</v>
      </c>
      <c r="AN2" s="107">
        <v>41804</v>
      </c>
      <c r="AO2" s="17">
        <v>41808</v>
      </c>
      <c r="AP2" s="17">
        <v>41815</v>
      </c>
      <c r="AQ2" s="17">
        <v>41818</v>
      </c>
      <c r="AR2" s="17">
        <v>41822</v>
      </c>
      <c r="AS2" s="17">
        <v>41825</v>
      </c>
      <c r="AT2" s="17">
        <v>41829</v>
      </c>
      <c r="AU2" s="17">
        <v>41836</v>
      </c>
      <c r="AV2" s="17">
        <v>41843</v>
      </c>
      <c r="AW2" s="109">
        <v>41845</v>
      </c>
      <c r="AX2" s="17">
        <v>41850</v>
      </c>
      <c r="AY2" s="17">
        <v>41857</v>
      </c>
      <c r="AZ2" s="17">
        <v>41864</v>
      </c>
      <c r="BA2" s="17">
        <v>41871</v>
      </c>
      <c r="BB2" s="17">
        <v>41878</v>
      </c>
      <c r="BC2" s="17">
        <v>41885</v>
      </c>
      <c r="BD2" s="17">
        <v>41892</v>
      </c>
      <c r="BE2" s="17">
        <v>41899</v>
      </c>
      <c r="BF2" s="17">
        <v>41906</v>
      </c>
      <c r="BG2" s="113">
        <v>41913</v>
      </c>
      <c r="BH2" s="113">
        <v>41916</v>
      </c>
      <c r="BI2" s="113">
        <v>41920</v>
      </c>
      <c r="BJ2" s="113">
        <v>41927</v>
      </c>
      <c r="BK2" s="113">
        <v>41929</v>
      </c>
      <c r="BL2" s="113">
        <v>41930</v>
      </c>
      <c r="BM2" s="113">
        <v>41931</v>
      </c>
      <c r="BN2" s="113">
        <v>41936</v>
      </c>
      <c r="BO2" s="113">
        <v>41937</v>
      </c>
      <c r="BP2" s="17">
        <v>41945</v>
      </c>
      <c r="BQ2" s="17">
        <v>41955</v>
      </c>
      <c r="BR2" s="17">
        <v>41962</v>
      </c>
      <c r="BS2" s="17">
        <v>41969</v>
      </c>
      <c r="BT2" s="113">
        <v>41976</v>
      </c>
      <c r="BU2" s="236"/>
      <c r="BV2" s="221"/>
      <c r="BW2" s="238"/>
      <c r="BX2" s="234"/>
      <c r="BY2" s="229"/>
      <c r="BZ2" s="227"/>
      <c r="CA2" s="190"/>
      <c r="CB2" s="149"/>
    </row>
    <row r="3" spans="1:80" s="90" customFormat="1" ht="15" customHeight="1">
      <c r="A3" s="211" t="s">
        <v>200</v>
      </c>
      <c r="B3" s="213" t="s">
        <v>199</v>
      </c>
      <c r="C3" s="191" t="s">
        <v>203</v>
      </c>
      <c r="D3" s="192"/>
      <c r="E3" s="193"/>
      <c r="F3" s="209">
        <v>1</v>
      </c>
      <c r="G3" s="199">
        <v>1</v>
      </c>
      <c r="H3" s="199">
        <v>1</v>
      </c>
      <c r="I3" s="199">
        <v>1</v>
      </c>
      <c r="J3" s="199">
        <v>1</v>
      </c>
      <c r="K3" s="199">
        <v>1</v>
      </c>
      <c r="L3" s="216">
        <v>0</v>
      </c>
      <c r="M3" s="199">
        <v>1</v>
      </c>
      <c r="N3" s="199">
        <v>1</v>
      </c>
      <c r="O3" s="199">
        <v>1</v>
      </c>
      <c r="P3" s="199">
        <v>1</v>
      </c>
      <c r="Q3" s="199">
        <v>1</v>
      </c>
      <c r="R3" s="199">
        <v>1</v>
      </c>
      <c r="S3" s="199">
        <v>1</v>
      </c>
      <c r="T3" s="199">
        <v>1</v>
      </c>
      <c r="U3" s="199">
        <v>1</v>
      </c>
      <c r="V3" s="207">
        <v>1</v>
      </c>
      <c r="W3" s="199">
        <v>1</v>
      </c>
      <c r="X3" s="199">
        <v>1</v>
      </c>
      <c r="Y3" s="199">
        <v>1</v>
      </c>
      <c r="Z3" s="199">
        <v>1</v>
      </c>
      <c r="AA3" s="199">
        <v>1</v>
      </c>
      <c r="AB3" s="199">
        <v>1</v>
      </c>
      <c r="AC3" s="199">
        <v>1</v>
      </c>
      <c r="AD3" s="199">
        <v>1</v>
      </c>
      <c r="AE3" s="199">
        <v>1</v>
      </c>
      <c r="AF3" s="199">
        <v>1</v>
      </c>
      <c r="AG3" s="199">
        <v>1</v>
      </c>
      <c r="AH3" s="199">
        <v>1</v>
      </c>
      <c r="AI3" s="199">
        <v>1</v>
      </c>
      <c r="AJ3" s="199">
        <v>1</v>
      </c>
      <c r="AK3" s="199">
        <v>1</v>
      </c>
      <c r="AL3" s="199">
        <v>1</v>
      </c>
      <c r="AM3" s="199">
        <v>1</v>
      </c>
      <c r="AN3" s="199">
        <v>1</v>
      </c>
      <c r="AO3" s="199">
        <v>1</v>
      </c>
      <c r="AP3" s="199">
        <v>1</v>
      </c>
      <c r="AQ3" s="199">
        <v>1</v>
      </c>
      <c r="AR3" s="199">
        <v>1</v>
      </c>
      <c r="AS3" s="199">
        <v>1</v>
      </c>
      <c r="AT3" s="199">
        <v>1</v>
      </c>
      <c r="AU3" s="199">
        <v>1</v>
      </c>
      <c r="AV3" s="199">
        <v>1</v>
      </c>
      <c r="AW3" s="199">
        <v>1</v>
      </c>
      <c r="AX3" s="199">
        <v>1</v>
      </c>
      <c r="AY3" s="199">
        <v>1</v>
      </c>
      <c r="AZ3" s="199">
        <v>1</v>
      </c>
      <c r="BA3" s="216">
        <v>0</v>
      </c>
      <c r="BB3" s="216">
        <v>0</v>
      </c>
      <c r="BC3" s="199">
        <v>1</v>
      </c>
      <c r="BD3" s="199">
        <v>1</v>
      </c>
      <c r="BE3" s="199">
        <v>1</v>
      </c>
      <c r="BF3" s="199">
        <v>1</v>
      </c>
      <c r="BG3" s="199">
        <v>1</v>
      </c>
      <c r="BH3" s="199">
        <v>1</v>
      </c>
      <c r="BI3" s="199">
        <v>1</v>
      </c>
      <c r="BJ3" s="199">
        <v>1</v>
      </c>
      <c r="BK3" s="199">
        <v>1</v>
      </c>
      <c r="BL3" s="199">
        <v>1</v>
      </c>
      <c r="BM3" s="199">
        <v>1</v>
      </c>
      <c r="BN3" s="199">
        <v>1</v>
      </c>
      <c r="BO3" s="199">
        <v>1</v>
      </c>
      <c r="BP3" s="199">
        <v>1</v>
      </c>
      <c r="BQ3" s="199">
        <v>1</v>
      </c>
      <c r="BR3" s="199">
        <v>1</v>
      </c>
      <c r="BS3" s="199">
        <v>1</v>
      </c>
      <c r="BT3" s="231">
        <v>1</v>
      </c>
      <c r="BU3" s="224">
        <f>SUM(F3:BT3)</f>
        <v>64</v>
      </c>
      <c r="BV3" s="218">
        <f>Arbeitseinsätze_2014!$P$3</f>
        <v>20</v>
      </c>
      <c r="BW3" s="218">
        <f>BU3+BV3</f>
        <v>84</v>
      </c>
      <c r="BX3" s="222"/>
      <c r="BY3" s="229"/>
      <c r="BZ3" s="227"/>
      <c r="CA3" s="190"/>
      <c r="CB3" s="149"/>
    </row>
    <row r="4" spans="1:80" s="90" customFormat="1" ht="15" customHeight="1">
      <c r="A4" s="212"/>
      <c r="B4" s="214"/>
      <c r="C4" s="194"/>
      <c r="D4" s="195"/>
      <c r="E4" s="196"/>
      <c r="F4" s="210"/>
      <c r="G4" s="200"/>
      <c r="H4" s="200"/>
      <c r="I4" s="200"/>
      <c r="J4" s="200"/>
      <c r="K4" s="200"/>
      <c r="L4" s="217"/>
      <c r="M4" s="200"/>
      <c r="N4" s="200"/>
      <c r="O4" s="200"/>
      <c r="P4" s="200"/>
      <c r="Q4" s="200"/>
      <c r="R4" s="200"/>
      <c r="S4" s="200"/>
      <c r="T4" s="200"/>
      <c r="U4" s="200"/>
      <c r="V4" s="208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17"/>
      <c r="BB4" s="217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32"/>
      <c r="BU4" s="225"/>
      <c r="BV4" s="219"/>
      <c r="BW4" s="219"/>
      <c r="BX4" s="223"/>
      <c r="BY4" s="229"/>
      <c r="BZ4" s="227"/>
      <c r="CA4" s="190"/>
      <c r="CB4" s="149"/>
    </row>
    <row r="5" spans="1:80" s="53" customFormat="1" ht="15.75" customHeight="1" thickBot="1">
      <c r="A5" s="212"/>
      <c r="B5" s="214"/>
      <c r="C5" s="32" t="s">
        <v>132</v>
      </c>
      <c r="D5" s="32" t="s">
        <v>133</v>
      </c>
      <c r="E5" s="33" t="s">
        <v>134</v>
      </c>
      <c r="F5" s="58">
        <v>1</v>
      </c>
      <c r="G5" s="52">
        <v>1</v>
      </c>
      <c r="H5" s="52">
        <v>1</v>
      </c>
      <c r="I5" s="52">
        <v>1</v>
      </c>
      <c r="J5" s="52">
        <v>2</v>
      </c>
      <c r="K5" s="52">
        <v>2</v>
      </c>
      <c r="L5" s="66">
        <v>0</v>
      </c>
      <c r="M5" s="52">
        <v>1</v>
      </c>
      <c r="N5" s="52">
        <v>1</v>
      </c>
      <c r="O5" s="52">
        <v>1</v>
      </c>
      <c r="P5" s="52">
        <v>1</v>
      </c>
      <c r="Q5" s="52">
        <v>1</v>
      </c>
      <c r="R5" s="52">
        <v>2</v>
      </c>
      <c r="S5" s="52">
        <v>1</v>
      </c>
      <c r="T5" s="52">
        <v>1</v>
      </c>
      <c r="U5" s="52">
        <v>1</v>
      </c>
      <c r="V5" s="65">
        <v>1</v>
      </c>
      <c r="W5" s="52">
        <v>1</v>
      </c>
      <c r="X5" s="52">
        <v>1</v>
      </c>
      <c r="Y5" s="52">
        <v>1</v>
      </c>
      <c r="Z5" s="52">
        <v>2</v>
      </c>
      <c r="AA5" s="52">
        <v>2</v>
      </c>
      <c r="AB5" s="52">
        <v>1</v>
      </c>
      <c r="AC5" s="52">
        <v>1</v>
      </c>
      <c r="AD5" s="52">
        <v>2</v>
      </c>
      <c r="AE5" s="52">
        <v>1</v>
      </c>
      <c r="AF5" s="52">
        <v>1</v>
      </c>
      <c r="AG5" s="52">
        <v>1</v>
      </c>
      <c r="AH5" s="52">
        <v>1</v>
      </c>
      <c r="AI5" s="52">
        <v>2</v>
      </c>
      <c r="AJ5" s="52">
        <v>1</v>
      </c>
      <c r="AK5" s="52">
        <v>1</v>
      </c>
      <c r="AL5" s="52">
        <v>1</v>
      </c>
      <c r="AM5" s="52">
        <v>1</v>
      </c>
      <c r="AN5" s="52">
        <v>2</v>
      </c>
      <c r="AO5" s="52">
        <v>1</v>
      </c>
      <c r="AP5" s="52">
        <v>1</v>
      </c>
      <c r="AQ5" s="52">
        <v>2</v>
      </c>
      <c r="AR5" s="52">
        <v>1</v>
      </c>
      <c r="AS5" s="52">
        <v>2</v>
      </c>
      <c r="AT5" s="52">
        <v>1</v>
      </c>
      <c r="AU5" s="52">
        <v>1</v>
      </c>
      <c r="AV5" s="52">
        <v>1</v>
      </c>
      <c r="AW5" s="52">
        <v>2</v>
      </c>
      <c r="AX5" s="52">
        <v>1</v>
      </c>
      <c r="AY5" s="52">
        <v>1</v>
      </c>
      <c r="AZ5" s="52">
        <v>1</v>
      </c>
      <c r="BA5" s="66">
        <v>0</v>
      </c>
      <c r="BB5" s="66">
        <v>0</v>
      </c>
      <c r="BC5" s="52">
        <v>1</v>
      </c>
      <c r="BD5" s="52">
        <v>1</v>
      </c>
      <c r="BE5" s="52">
        <v>1</v>
      </c>
      <c r="BF5" s="52">
        <v>1</v>
      </c>
      <c r="BG5" s="114">
        <v>1</v>
      </c>
      <c r="BH5" s="114">
        <v>1</v>
      </c>
      <c r="BI5" s="114">
        <v>1</v>
      </c>
      <c r="BJ5" s="114">
        <v>1</v>
      </c>
      <c r="BK5" s="114">
        <v>1</v>
      </c>
      <c r="BL5" s="114">
        <v>2</v>
      </c>
      <c r="BM5" s="114">
        <v>2</v>
      </c>
      <c r="BN5" s="114">
        <v>2</v>
      </c>
      <c r="BO5" s="114">
        <v>2</v>
      </c>
      <c r="BP5" s="52">
        <v>2</v>
      </c>
      <c r="BQ5" s="52">
        <v>1</v>
      </c>
      <c r="BR5" s="52">
        <v>1</v>
      </c>
      <c r="BS5" s="52">
        <v>1</v>
      </c>
      <c r="BT5" s="114">
        <v>1</v>
      </c>
      <c r="BU5" s="129">
        <f aca="true" t="shared" si="0" ref="BU5:BU35">SUM(F5:BT5)</f>
        <v>80</v>
      </c>
      <c r="BV5" s="121">
        <f>BV3</f>
        <v>20</v>
      </c>
      <c r="BW5" s="121">
        <f>BU5+BV5</f>
        <v>100</v>
      </c>
      <c r="BX5" s="131">
        <f>BW5/$BU$5</f>
        <v>1.25</v>
      </c>
      <c r="BY5" s="230"/>
      <c r="BZ5" s="227"/>
      <c r="CA5" s="190"/>
      <c r="CB5" s="150"/>
    </row>
    <row r="6" spans="1:80" s="53" customFormat="1" ht="16.5" customHeight="1">
      <c r="A6" s="186" t="s">
        <v>175</v>
      </c>
      <c r="B6" s="30">
        <v>1</v>
      </c>
      <c r="C6" s="31" t="s">
        <v>0</v>
      </c>
      <c r="D6" s="31" t="s">
        <v>1</v>
      </c>
      <c r="E6" s="72" t="s">
        <v>62</v>
      </c>
      <c r="F6" s="71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183" t="s">
        <v>202</v>
      </c>
      <c r="M6" s="22">
        <v>1</v>
      </c>
      <c r="N6" s="22" t="s">
        <v>201</v>
      </c>
      <c r="O6" s="22">
        <v>1</v>
      </c>
      <c r="P6" s="22">
        <v>1</v>
      </c>
      <c r="Q6" s="22" t="s">
        <v>201</v>
      </c>
      <c r="R6" s="22">
        <v>2</v>
      </c>
      <c r="S6" s="22">
        <v>1</v>
      </c>
      <c r="T6" s="22" t="s">
        <v>201</v>
      </c>
      <c r="U6" s="22">
        <v>-1</v>
      </c>
      <c r="V6" s="92">
        <v>1</v>
      </c>
      <c r="W6" s="22" t="s">
        <v>201</v>
      </c>
      <c r="X6" s="22">
        <v>1</v>
      </c>
      <c r="Y6" s="22">
        <v>1</v>
      </c>
      <c r="Z6" s="22">
        <v>-1</v>
      </c>
      <c r="AA6" s="22">
        <v>2</v>
      </c>
      <c r="AB6" s="22" t="s">
        <v>201</v>
      </c>
      <c r="AC6" s="22" t="s">
        <v>201</v>
      </c>
      <c r="AD6" s="22">
        <v>2</v>
      </c>
      <c r="AE6" s="22">
        <v>1</v>
      </c>
      <c r="AF6" s="22" t="s">
        <v>201</v>
      </c>
      <c r="AG6" s="22">
        <v>1</v>
      </c>
      <c r="AH6" s="22">
        <v>1</v>
      </c>
      <c r="AI6" s="22" t="s">
        <v>201</v>
      </c>
      <c r="AJ6" s="22" t="s">
        <v>201</v>
      </c>
      <c r="AK6" s="22" t="s">
        <v>201</v>
      </c>
      <c r="AL6" s="22">
        <v>1</v>
      </c>
      <c r="AM6" s="22">
        <v>1</v>
      </c>
      <c r="AN6" s="22">
        <v>2</v>
      </c>
      <c r="AO6" s="22" t="s">
        <v>201</v>
      </c>
      <c r="AP6" s="22" t="s">
        <v>201</v>
      </c>
      <c r="AQ6" s="22" t="s">
        <v>201</v>
      </c>
      <c r="AR6" s="22">
        <v>1</v>
      </c>
      <c r="AS6" s="22">
        <v>2</v>
      </c>
      <c r="AT6" s="22" t="s">
        <v>201</v>
      </c>
      <c r="AU6" s="22" t="s">
        <v>201</v>
      </c>
      <c r="AV6" s="22">
        <v>1</v>
      </c>
      <c r="AW6" s="22">
        <v>-1</v>
      </c>
      <c r="AX6" s="22">
        <v>1</v>
      </c>
      <c r="AY6" s="22">
        <v>1</v>
      </c>
      <c r="AZ6" s="22">
        <v>-1</v>
      </c>
      <c r="BA6" s="183" t="s">
        <v>231</v>
      </c>
      <c r="BB6" s="183" t="s">
        <v>231</v>
      </c>
      <c r="BC6" s="22" t="s">
        <v>201</v>
      </c>
      <c r="BD6" s="22">
        <v>1</v>
      </c>
      <c r="BE6" s="22" t="s">
        <v>201</v>
      </c>
      <c r="BF6" s="22" t="s">
        <v>201</v>
      </c>
      <c r="BG6" s="115" t="s">
        <v>201</v>
      </c>
      <c r="BH6" s="115">
        <v>1</v>
      </c>
      <c r="BI6" s="115" t="s">
        <v>201</v>
      </c>
      <c r="BJ6" s="115">
        <v>1</v>
      </c>
      <c r="BK6" s="115">
        <v>1</v>
      </c>
      <c r="BL6" s="115">
        <v>2</v>
      </c>
      <c r="BM6" s="115">
        <v>2</v>
      </c>
      <c r="BN6" s="115">
        <v>2</v>
      </c>
      <c r="BO6" s="115">
        <v>2</v>
      </c>
      <c r="BP6" s="22">
        <v>-1</v>
      </c>
      <c r="BQ6" s="22">
        <v>1</v>
      </c>
      <c r="BR6" s="22">
        <v>-1</v>
      </c>
      <c r="BS6" s="22" t="s">
        <v>201</v>
      </c>
      <c r="BT6" s="115">
        <v>-1</v>
      </c>
      <c r="BU6" s="25">
        <f>SUM(F6:BT6)</f>
        <v>32</v>
      </c>
      <c r="BV6" s="130">
        <f>Arbeitseinsätze_2014!P6</f>
        <v>0</v>
      </c>
      <c r="BW6" s="126">
        <f>BU6+BV6</f>
        <v>32</v>
      </c>
      <c r="BX6" s="132">
        <f>BW6/$BU$5</f>
        <v>0.4</v>
      </c>
      <c r="BY6" s="274">
        <f>(SUM(BU6:BU35)/B35)/$BU$5</f>
        <v>0.6645833333333333</v>
      </c>
      <c r="BZ6" s="297">
        <v>35</v>
      </c>
      <c r="CA6" s="298">
        <v>22</v>
      </c>
      <c r="CB6" s="150"/>
    </row>
    <row r="7" spans="1:80" s="53" customFormat="1" ht="16.5" customHeight="1">
      <c r="A7" s="187"/>
      <c r="B7" s="12">
        <v>2</v>
      </c>
      <c r="C7" s="4" t="s">
        <v>84</v>
      </c>
      <c r="D7" s="4" t="s">
        <v>85</v>
      </c>
      <c r="E7" s="73" t="s">
        <v>95</v>
      </c>
      <c r="F7" s="71" t="s">
        <v>201</v>
      </c>
      <c r="G7" s="22" t="s">
        <v>201</v>
      </c>
      <c r="H7" s="22" t="s">
        <v>201</v>
      </c>
      <c r="I7" s="22" t="s">
        <v>201</v>
      </c>
      <c r="J7" s="22" t="s">
        <v>201</v>
      </c>
      <c r="K7" s="22" t="s">
        <v>201</v>
      </c>
      <c r="L7" s="184"/>
      <c r="M7" s="22" t="s">
        <v>201</v>
      </c>
      <c r="N7" s="22" t="s">
        <v>201</v>
      </c>
      <c r="O7" s="22" t="s">
        <v>201</v>
      </c>
      <c r="P7" s="22" t="s">
        <v>201</v>
      </c>
      <c r="Q7" s="22" t="s">
        <v>201</v>
      </c>
      <c r="R7" s="22" t="s">
        <v>201</v>
      </c>
      <c r="S7" s="22" t="s">
        <v>201</v>
      </c>
      <c r="T7" s="22" t="s">
        <v>201</v>
      </c>
      <c r="U7" s="22">
        <v>1</v>
      </c>
      <c r="V7" s="92" t="s">
        <v>201</v>
      </c>
      <c r="W7" s="22" t="s">
        <v>201</v>
      </c>
      <c r="X7" s="22">
        <v>1</v>
      </c>
      <c r="Y7" s="22" t="s">
        <v>201</v>
      </c>
      <c r="Z7" s="22" t="s">
        <v>201</v>
      </c>
      <c r="AA7" s="22" t="s">
        <v>201</v>
      </c>
      <c r="AB7" s="22" t="s">
        <v>201</v>
      </c>
      <c r="AC7" s="22" t="s">
        <v>201</v>
      </c>
      <c r="AD7" s="22" t="s">
        <v>201</v>
      </c>
      <c r="AE7" s="22" t="s">
        <v>201</v>
      </c>
      <c r="AF7" s="22" t="s">
        <v>201</v>
      </c>
      <c r="AG7" s="22">
        <v>1</v>
      </c>
      <c r="AH7" s="22" t="s">
        <v>201</v>
      </c>
      <c r="AI7" s="22" t="s">
        <v>201</v>
      </c>
      <c r="AJ7" s="22">
        <v>1</v>
      </c>
      <c r="AK7" s="22">
        <v>1</v>
      </c>
      <c r="AL7" s="22">
        <v>1</v>
      </c>
      <c r="AM7" s="22">
        <v>1</v>
      </c>
      <c r="AN7" s="22">
        <v>2</v>
      </c>
      <c r="AO7" s="22" t="s">
        <v>201</v>
      </c>
      <c r="AP7" s="22">
        <v>1</v>
      </c>
      <c r="AQ7" s="22" t="s">
        <v>201</v>
      </c>
      <c r="AR7" s="22">
        <v>1</v>
      </c>
      <c r="AS7" s="22">
        <v>2</v>
      </c>
      <c r="AT7" s="22">
        <v>1</v>
      </c>
      <c r="AU7" s="22" t="s">
        <v>201</v>
      </c>
      <c r="AV7" s="22">
        <v>1</v>
      </c>
      <c r="AW7" s="22">
        <v>-1</v>
      </c>
      <c r="AX7" s="22">
        <v>-1</v>
      </c>
      <c r="AY7" s="22">
        <v>1</v>
      </c>
      <c r="AZ7" s="22" t="s">
        <v>201</v>
      </c>
      <c r="BA7" s="184"/>
      <c r="BB7" s="184"/>
      <c r="BC7" s="22">
        <v>1</v>
      </c>
      <c r="BD7" s="22">
        <v>1</v>
      </c>
      <c r="BE7" s="22">
        <v>1</v>
      </c>
      <c r="BF7" s="22">
        <v>1</v>
      </c>
      <c r="BG7" s="115">
        <v>1</v>
      </c>
      <c r="BH7" s="115">
        <v>1</v>
      </c>
      <c r="BI7" s="115" t="s">
        <v>201</v>
      </c>
      <c r="BJ7" s="115">
        <v>1</v>
      </c>
      <c r="BK7" s="115">
        <v>1</v>
      </c>
      <c r="BL7" s="115">
        <v>2</v>
      </c>
      <c r="BM7" s="115">
        <v>2</v>
      </c>
      <c r="BN7" s="115">
        <v>2</v>
      </c>
      <c r="BO7" s="115">
        <v>2</v>
      </c>
      <c r="BP7" s="22">
        <v>-1</v>
      </c>
      <c r="BQ7" s="22">
        <v>1</v>
      </c>
      <c r="BR7" s="22">
        <v>1</v>
      </c>
      <c r="BS7" s="22">
        <v>-1</v>
      </c>
      <c r="BT7" s="115" t="s">
        <v>201</v>
      </c>
      <c r="BU7" s="25">
        <f t="shared" si="0"/>
        <v>30</v>
      </c>
      <c r="BV7" s="127">
        <f>Arbeitseinsätze_2014!P7</f>
        <v>2</v>
      </c>
      <c r="BW7" s="127">
        <f aca="true" t="shared" si="1" ref="BW7:BW71">BU7+BV7</f>
        <v>32</v>
      </c>
      <c r="BX7" s="133">
        <f aca="true" t="shared" si="2" ref="BX7:BX71">BW7/$BU$5</f>
        <v>0.4</v>
      </c>
      <c r="BY7" s="275"/>
      <c r="BZ7" s="299">
        <v>35</v>
      </c>
      <c r="CA7" s="300">
        <v>22</v>
      </c>
      <c r="CB7" s="150"/>
    </row>
    <row r="8" spans="1:80" s="53" customFormat="1" ht="16.5" customHeight="1">
      <c r="A8" s="187"/>
      <c r="B8" s="12">
        <v>3</v>
      </c>
      <c r="C8" s="5" t="s">
        <v>3</v>
      </c>
      <c r="D8" s="5" t="s">
        <v>4</v>
      </c>
      <c r="E8" s="73" t="s">
        <v>88</v>
      </c>
      <c r="F8" s="71">
        <v>0</v>
      </c>
      <c r="G8" s="22">
        <v>0</v>
      </c>
      <c r="H8" s="22">
        <v>0</v>
      </c>
      <c r="I8" s="22">
        <v>1</v>
      </c>
      <c r="J8" s="22">
        <v>2</v>
      </c>
      <c r="K8" s="22">
        <v>2</v>
      </c>
      <c r="L8" s="184"/>
      <c r="M8" s="22">
        <v>1</v>
      </c>
      <c r="N8" s="22">
        <v>1</v>
      </c>
      <c r="O8" s="22">
        <v>1</v>
      </c>
      <c r="P8" s="22">
        <v>1</v>
      </c>
      <c r="Q8" s="22">
        <v>1</v>
      </c>
      <c r="R8" s="22">
        <v>2</v>
      </c>
      <c r="S8" s="22" t="s">
        <v>201</v>
      </c>
      <c r="T8" s="22">
        <v>1</v>
      </c>
      <c r="U8" s="22" t="s">
        <v>201</v>
      </c>
      <c r="V8" s="92" t="s">
        <v>201</v>
      </c>
      <c r="W8" s="22">
        <v>1</v>
      </c>
      <c r="X8" s="22">
        <v>1</v>
      </c>
      <c r="Y8" s="22">
        <v>1</v>
      </c>
      <c r="Z8" s="22">
        <v>2</v>
      </c>
      <c r="AA8" s="22">
        <v>2</v>
      </c>
      <c r="AB8" s="22">
        <v>1</v>
      </c>
      <c r="AC8" s="22">
        <v>1</v>
      </c>
      <c r="AD8" s="22">
        <v>2</v>
      </c>
      <c r="AE8" s="22">
        <v>1</v>
      </c>
      <c r="AF8" s="22">
        <v>1</v>
      </c>
      <c r="AG8" s="22">
        <v>1</v>
      </c>
      <c r="AH8" s="22" t="s">
        <v>201</v>
      </c>
      <c r="AI8" s="22">
        <v>2</v>
      </c>
      <c r="AJ8" s="22">
        <v>1</v>
      </c>
      <c r="AK8" s="22">
        <v>1</v>
      </c>
      <c r="AL8" s="22" t="s">
        <v>201</v>
      </c>
      <c r="AM8" s="22">
        <v>1</v>
      </c>
      <c r="AN8" s="22">
        <v>2</v>
      </c>
      <c r="AO8" s="22" t="s">
        <v>201</v>
      </c>
      <c r="AP8" s="22">
        <v>1</v>
      </c>
      <c r="AQ8" s="22">
        <v>2</v>
      </c>
      <c r="AR8" s="22">
        <v>1</v>
      </c>
      <c r="AS8" s="22" t="s">
        <v>201</v>
      </c>
      <c r="AT8" s="22">
        <v>1</v>
      </c>
      <c r="AU8" s="22">
        <v>1</v>
      </c>
      <c r="AV8" s="22">
        <v>1</v>
      </c>
      <c r="AW8" s="22">
        <v>2</v>
      </c>
      <c r="AX8" s="22">
        <v>1</v>
      </c>
      <c r="AY8" s="22">
        <v>1</v>
      </c>
      <c r="AZ8" s="22">
        <v>-1</v>
      </c>
      <c r="BA8" s="184"/>
      <c r="BB8" s="184"/>
      <c r="BC8" s="22" t="s">
        <v>201</v>
      </c>
      <c r="BD8" s="22">
        <v>1</v>
      </c>
      <c r="BE8" s="22">
        <v>1</v>
      </c>
      <c r="BF8" s="22">
        <v>1</v>
      </c>
      <c r="BG8" s="115">
        <v>1</v>
      </c>
      <c r="BH8" s="115">
        <v>1</v>
      </c>
      <c r="BI8" s="115">
        <v>1</v>
      </c>
      <c r="BJ8" s="115" t="s">
        <v>201</v>
      </c>
      <c r="BK8" s="115">
        <v>1</v>
      </c>
      <c r="BL8" s="115">
        <v>2</v>
      </c>
      <c r="BM8" s="115">
        <v>2</v>
      </c>
      <c r="BN8" s="115">
        <v>2</v>
      </c>
      <c r="BO8" s="115">
        <v>2</v>
      </c>
      <c r="BP8" s="22">
        <v>-1</v>
      </c>
      <c r="BQ8" s="22">
        <v>1</v>
      </c>
      <c r="BR8" s="22">
        <v>-1</v>
      </c>
      <c r="BS8" s="22">
        <v>1</v>
      </c>
      <c r="BT8" s="115">
        <v>1</v>
      </c>
      <c r="BU8" s="25">
        <f t="shared" si="0"/>
        <v>60</v>
      </c>
      <c r="BV8" s="127">
        <f>Arbeitseinsätze_2014!P8</f>
        <v>0</v>
      </c>
      <c r="BW8" s="127">
        <f t="shared" si="1"/>
        <v>60</v>
      </c>
      <c r="BX8" s="133">
        <f t="shared" si="2"/>
        <v>0.75</v>
      </c>
      <c r="BY8" s="275"/>
      <c r="BZ8" s="299">
        <v>19</v>
      </c>
      <c r="CA8" s="300">
        <v>13</v>
      </c>
      <c r="CB8" s="150"/>
    </row>
    <row r="9" spans="1:80" s="53" customFormat="1" ht="16.5" customHeight="1">
      <c r="A9" s="187"/>
      <c r="B9" s="12">
        <v>4</v>
      </c>
      <c r="C9" s="4" t="s">
        <v>63</v>
      </c>
      <c r="D9" s="4" t="s">
        <v>20</v>
      </c>
      <c r="E9" s="73" t="s">
        <v>64</v>
      </c>
      <c r="F9" s="71">
        <v>0</v>
      </c>
      <c r="G9" s="22">
        <v>0</v>
      </c>
      <c r="H9" s="22">
        <v>0</v>
      </c>
      <c r="I9" s="22">
        <v>1</v>
      </c>
      <c r="J9" s="22">
        <v>2</v>
      </c>
      <c r="K9" s="22">
        <v>2</v>
      </c>
      <c r="L9" s="184"/>
      <c r="M9" s="22">
        <v>1</v>
      </c>
      <c r="N9" s="22" t="s">
        <v>201</v>
      </c>
      <c r="O9" s="22">
        <v>1</v>
      </c>
      <c r="P9" s="22">
        <v>1</v>
      </c>
      <c r="Q9" s="22">
        <v>1</v>
      </c>
      <c r="R9" s="22">
        <v>2</v>
      </c>
      <c r="S9" s="22" t="s">
        <v>201</v>
      </c>
      <c r="T9" s="22" t="s">
        <v>201</v>
      </c>
      <c r="U9" s="22">
        <v>1</v>
      </c>
      <c r="V9" s="92">
        <v>1</v>
      </c>
      <c r="W9" s="22">
        <v>1</v>
      </c>
      <c r="X9" s="22">
        <v>1</v>
      </c>
      <c r="Y9" s="22">
        <v>1</v>
      </c>
      <c r="Z9" s="22">
        <v>2</v>
      </c>
      <c r="AA9" s="22">
        <v>2</v>
      </c>
      <c r="AB9" s="22">
        <v>1</v>
      </c>
      <c r="AC9" s="22" t="s">
        <v>201</v>
      </c>
      <c r="AD9" s="22" t="s">
        <v>201</v>
      </c>
      <c r="AE9" s="22">
        <v>1</v>
      </c>
      <c r="AF9" s="22">
        <v>1</v>
      </c>
      <c r="AG9" s="22">
        <v>1</v>
      </c>
      <c r="AH9" s="22">
        <v>1</v>
      </c>
      <c r="AI9" s="22">
        <v>2</v>
      </c>
      <c r="AJ9" s="22">
        <v>1</v>
      </c>
      <c r="AK9" s="22" t="s">
        <v>201</v>
      </c>
      <c r="AL9" s="22" t="s">
        <v>201</v>
      </c>
      <c r="AM9" s="22">
        <v>-1</v>
      </c>
      <c r="AN9" s="22">
        <v>-1</v>
      </c>
      <c r="AO9" s="22">
        <v>-1</v>
      </c>
      <c r="AP9" s="22" t="s">
        <v>201</v>
      </c>
      <c r="AQ9" s="22" t="s">
        <v>201</v>
      </c>
      <c r="AR9" s="22">
        <v>1</v>
      </c>
      <c r="AS9" s="22">
        <v>2</v>
      </c>
      <c r="AT9" s="22">
        <v>1</v>
      </c>
      <c r="AU9" s="22">
        <v>1</v>
      </c>
      <c r="AV9" s="22">
        <v>1</v>
      </c>
      <c r="AW9" s="22">
        <v>2</v>
      </c>
      <c r="AX9" s="22">
        <v>1</v>
      </c>
      <c r="AY9" s="22">
        <v>1</v>
      </c>
      <c r="AZ9" s="22">
        <v>1</v>
      </c>
      <c r="BA9" s="184"/>
      <c r="BB9" s="184"/>
      <c r="BC9" s="22">
        <v>1</v>
      </c>
      <c r="BD9" s="22">
        <v>1</v>
      </c>
      <c r="BE9" s="22">
        <v>1</v>
      </c>
      <c r="BF9" s="22">
        <v>1</v>
      </c>
      <c r="BG9" s="115">
        <v>1</v>
      </c>
      <c r="BH9" s="115">
        <v>1</v>
      </c>
      <c r="BI9" s="115">
        <v>1</v>
      </c>
      <c r="BJ9" s="115">
        <v>1</v>
      </c>
      <c r="BK9" s="115">
        <v>1</v>
      </c>
      <c r="BL9" s="115">
        <v>2</v>
      </c>
      <c r="BM9" s="115">
        <v>2</v>
      </c>
      <c r="BN9" s="115">
        <v>2</v>
      </c>
      <c r="BO9" s="115">
        <v>2</v>
      </c>
      <c r="BP9" s="22">
        <v>2</v>
      </c>
      <c r="BQ9" s="22" t="s">
        <v>201</v>
      </c>
      <c r="BR9" s="22">
        <v>1</v>
      </c>
      <c r="BS9" s="22">
        <v>1</v>
      </c>
      <c r="BT9" s="115">
        <v>1</v>
      </c>
      <c r="BU9" s="25">
        <f t="shared" si="0"/>
        <v>58</v>
      </c>
      <c r="BV9" s="127">
        <f>Arbeitseinsätze_2014!P9</f>
        <v>2</v>
      </c>
      <c r="BW9" s="127">
        <f t="shared" si="1"/>
        <v>60</v>
      </c>
      <c r="BX9" s="133">
        <f t="shared" si="2"/>
        <v>0.75</v>
      </c>
      <c r="BY9" s="275"/>
      <c r="BZ9" s="299">
        <v>19</v>
      </c>
      <c r="CA9" s="300">
        <v>13</v>
      </c>
      <c r="CB9" s="150"/>
    </row>
    <row r="10" spans="1:80" s="53" customFormat="1" ht="16.5" customHeight="1">
      <c r="A10" s="187"/>
      <c r="B10" s="12">
        <v>5</v>
      </c>
      <c r="C10" s="6" t="s">
        <v>163</v>
      </c>
      <c r="D10" s="4" t="s">
        <v>85</v>
      </c>
      <c r="E10" s="73" t="s">
        <v>173</v>
      </c>
      <c r="F10" s="71">
        <v>1</v>
      </c>
      <c r="G10" s="22">
        <v>0</v>
      </c>
      <c r="H10" s="22">
        <v>0</v>
      </c>
      <c r="I10" s="22">
        <v>1</v>
      </c>
      <c r="J10" s="22">
        <v>2</v>
      </c>
      <c r="K10" s="22">
        <v>2</v>
      </c>
      <c r="L10" s="184"/>
      <c r="M10" s="22">
        <v>1</v>
      </c>
      <c r="N10" s="22">
        <v>1</v>
      </c>
      <c r="O10" s="22">
        <v>1</v>
      </c>
      <c r="P10" s="22">
        <v>1</v>
      </c>
      <c r="Q10" s="22">
        <v>-1</v>
      </c>
      <c r="R10" s="22">
        <v>2</v>
      </c>
      <c r="S10" s="22">
        <v>1</v>
      </c>
      <c r="T10" s="22">
        <v>1</v>
      </c>
      <c r="U10" s="22">
        <v>1</v>
      </c>
      <c r="V10" s="92" t="s">
        <v>201</v>
      </c>
      <c r="W10" s="22" t="s">
        <v>201</v>
      </c>
      <c r="X10" s="22">
        <v>1</v>
      </c>
      <c r="Y10" s="22">
        <v>1</v>
      </c>
      <c r="Z10" s="22">
        <v>2</v>
      </c>
      <c r="AA10" s="22">
        <v>2</v>
      </c>
      <c r="AB10" s="22" t="s">
        <v>201</v>
      </c>
      <c r="AC10" s="22" t="s">
        <v>201</v>
      </c>
      <c r="AD10" s="22" t="s">
        <v>201</v>
      </c>
      <c r="AE10" s="22">
        <v>1</v>
      </c>
      <c r="AF10" s="22" t="s">
        <v>201</v>
      </c>
      <c r="AG10" s="22">
        <v>1</v>
      </c>
      <c r="AH10" s="22">
        <v>1</v>
      </c>
      <c r="AI10" s="22">
        <v>2</v>
      </c>
      <c r="AJ10" s="22">
        <v>1</v>
      </c>
      <c r="AK10" s="22">
        <v>1</v>
      </c>
      <c r="AL10" s="22" t="s">
        <v>201</v>
      </c>
      <c r="AM10" s="22">
        <v>1</v>
      </c>
      <c r="AN10" s="22">
        <v>2</v>
      </c>
      <c r="AO10" s="22">
        <v>1</v>
      </c>
      <c r="AP10" s="22">
        <v>1</v>
      </c>
      <c r="AQ10" s="22" t="s">
        <v>201</v>
      </c>
      <c r="AR10" s="22">
        <v>1</v>
      </c>
      <c r="AS10" s="22" t="s">
        <v>201</v>
      </c>
      <c r="AT10" s="22">
        <v>1</v>
      </c>
      <c r="AU10" s="22" t="s">
        <v>201</v>
      </c>
      <c r="AV10" s="22">
        <v>1</v>
      </c>
      <c r="AW10" s="22">
        <v>-1</v>
      </c>
      <c r="AX10" s="22">
        <v>1</v>
      </c>
      <c r="AY10" s="22">
        <v>1</v>
      </c>
      <c r="AZ10" s="22" t="s">
        <v>201</v>
      </c>
      <c r="BA10" s="184"/>
      <c r="BB10" s="184"/>
      <c r="BC10" s="22">
        <v>1</v>
      </c>
      <c r="BD10" s="22" t="s">
        <v>201</v>
      </c>
      <c r="BE10" s="22" t="s">
        <v>201</v>
      </c>
      <c r="BF10" s="22">
        <v>1</v>
      </c>
      <c r="BG10" s="115" t="s">
        <v>201</v>
      </c>
      <c r="BH10" s="115" t="s">
        <v>201</v>
      </c>
      <c r="BI10" s="115" t="s">
        <v>201</v>
      </c>
      <c r="BJ10" s="115" t="s">
        <v>201</v>
      </c>
      <c r="BK10" s="115" t="s">
        <v>201</v>
      </c>
      <c r="BL10" s="115" t="s">
        <v>201</v>
      </c>
      <c r="BM10" s="115" t="s">
        <v>201</v>
      </c>
      <c r="BN10" s="115" t="s">
        <v>201</v>
      </c>
      <c r="BO10" s="115" t="s">
        <v>201</v>
      </c>
      <c r="BP10" s="22" t="s">
        <v>201</v>
      </c>
      <c r="BQ10" s="22" t="s">
        <v>201</v>
      </c>
      <c r="BR10" s="22" t="s">
        <v>201</v>
      </c>
      <c r="BS10" s="22" t="s">
        <v>201</v>
      </c>
      <c r="BT10" s="115" t="s">
        <v>201</v>
      </c>
      <c r="BU10" s="25">
        <f t="shared" si="0"/>
        <v>38</v>
      </c>
      <c r="BV10" s="127">
        <f>Arbeitseinsätze_2014!P10</f>
        <v>0</v>
      </c>
      <c r="BW10" s="127">
        <f t="shared" si="1"/>
        <v>38</v>
      </c>
      <c r="BX10" s="133">
        <f t="shared" si="2"/>
        <v>0.475</v>
      </c>
      <c r="BY10" s="275"/>
      <c r="BZ10" s="299">
        <v>32</v>
      </c>
      <c r="CA10" s="300">
        <v>20</v>
      </c>
      <c r="CB10" s="150"/>
    </row>
    <row r="11" spans="1:83" s="53" customFormat="1" ht="16.5" customHeight="1">
      <c r="A11" s="187"/>
      <c r="B11" s="12">
        <v>6</v>
      </c>
      <c r="C11" s="6" t="s">
        <v>154</v>
      </c>
      <c r="D11" s="4" t="s">
        <v>155</v>
      </c>
      <c r="E11" s="73" t="s">
        <v>174</v>
      </c>
      <c r="F11" s="71">
        <v>1</v>
      </c>
      <c r="G11" s="22">
        <v>0</v>
      </c>
      <c r="H11" s="22">
        <v>0</v>
      </c>
      <c r="I11" s="22">
        <v>1</v>
      </c>
      <c r="J11" s="22">
        <v>2</v>
      </c>
      <c r="K11" s="22">
        <v>2</v>
      </c>
      <c r="L11" s="184"/>
      <c r="M11" s="22">
        <v>1</v>
      </c>
      <c r="N11" s="22">
        <v>1</v>
      </c>
      <c r="O11" s="22">
        <v>1</v>
      </c>
      <c r="P11" s="22">
        <v>1</v>
      </c>
      <c r="Q11" s="22">
        <v>1</v>
      </c>
      <c r="R11" s="22">
        <v>2</v>
      </c>
      <c r="S11" s="22">
        <v>1</v>
      </c>
      <c r="T11" s="22">
        <v>1</v>
      </c>
      <c r="U11" s="22">
        <v>1</v>
      </c>
      <c r="V11" s="92">
        <v>1</v>
      </c>
      <c r="W11" s="22">
        <v>1</v>
      </c>
      <c r="X11" s="22">
        <v>1</v>
      </c>
      <c r="Y11" s="22">
        <v>1</v>
      </c>
      <c r="Z11" s="22">
        <v>2</v>
      </c>
      <c r="AA11" s="22">
        <v>2</v>
      </c>
      <c r="AB11" s="22">
        <v>1</v>
      </c>
      <c r="AC11" s="22" t="s">
        <v>201</v>
      </c>
      <c r="AD11" s="22" t="s">
        <v>201</v>
      </c>
      <c r="AE11" s="22">
        <v>1</v>
      </c>
      <c r="AF11" s="22">
        <v>1</v>
      </c>
      <c r="AG11" s="22">
        <v>1</v>
      </c>
      <c r="AH11" s="22" t="s">
        <v>201</v>
      </c>
      <c r="AI11" s="22">
        <v>2</v>
      </c>
      <c r="AJ11" s="22">
        <v>1</v>
      </c>
      <c r="AK11" s="22">
        <v>1</v>
      </c>
      <c r="AL11" s="22">
        <v>1</v>
      </c>
      <c r="AM11" s="22" t="s">
        <v>201</v>
      </c>
      <c r="AN11" s="22" t="s">
        <v>201</v>
      </c>
      <c r="AO11" s="22" t="s">
        <v>201</v>
      </c>
      <c r="AP11" s="22">
        <v>1</v>
      </c>
      <c r="AQ11" s="22">
        <v>2</v>
      </c>
      <c r="AR11" s="22">
        <v>1</v>
      </c>
      <c r="AS11" s="22" t="s">
        <v>201</v>
      </c>
      <c r="AT11" s="22">
        <v>1</v>
      </c>
      <c r="AU11" s="22">
        <v>1</v>
      </c>
      <c r="AV11" s="22">
        <v>1</v>
      </c>
      <c r="AW11" s="22">
        <v>2</v>
      </c>
      <c r="AX11" s="22">
        <v>1</v>
      </c>
      <c r="AY11" s="22">
        <v>1</v>
      </c>
      <c r="AZ11" s="22">
        <v>1</v>
      </c>
      <c r="BA11" s="184"/>
      <c r="BB11" s="184"/>
      <c r="BC11" s="22">
        <v>1</v>
      </c>
      <c r="BD11" s="22">
        <v>1</v>
      </c>
      <c r="BE11" s="22">
        <v>1</v>
      </c>
      <c r="BF11" s="22">
        <v>1</v>
      </c>
      <c r="BG11" s="115">
        <v>1</v>
      </c>
      <c r="BH11" s="115">
        <v>1</v>
      </c>
      <c r="BI11" s="115">
        <v>1</v>
      </c>
      <c r="BJ11" s="115">
        <v>1</v>
      </c>
      <c r="BK11" s="115">
        <v>1</v>
      </c>
      <c r="BL11" s="115">
        <v>2</v>
      </c>
      <c r="BM11" s="115">
        <v>2</v>
      </c>
      <c r="BN11" s="115">
        <v>2</v>
      </c>
      <c r="BO11" s="115">
        <v>2</v>
      </c>
      <c r="BP11" s="22">
        <v>2</v>
      </c>
      <c r="BQ11" s="22" t="s">
        <v>201</v>
      </c>
      <c r="BR11" s="22">
        <v>1</v>
      </c>
      <c r="BS11" s="22" t="s">
        <v>201</v>
      </c>
      <c r="BT11" s="115">
        <v>1</v>
      </c>
      <c r="BU11" s="25">
        <f t="shared" si="0"/>
        <v>66</v>
      </c>
      <c r="BV11" s="127">
        <f>Arbeitseinsätze_2014!P11</f>
        <v>12</v>
      </c>
      <c r="BW11" s="127">
        <f t="shared" si="1"/>
        <v>78</v>
      </c>
      <c r="BX11" s="133">
        <f t="shared" si="2"/>
        <v>0.975</v>
      </c>
      <c r="BY11" s="275"/>
      <c r="BZ11" s="299">
        <v>7</v>
      </c>
      <c r="CA11" s="300">
        <v>5</v>
      </c>
      <c r="CB11" s="155"/>
      <c r="CC11" s="155"/>
      <c r="CD11" s="155"/>
      <c r="CE11" s="155"/>
    </row>
    <row r="12" spans="1:80" s="53" customFormat="1" ht="16.5" customHeight="1">
      <c r="A12" s="187"/>
      <c r="B12" s="12">
        <v>7</v>
      </c>
      <c r="C12" s="6" t="s">
        <v>86</v>
      </c>
      <c r="D12" s="6" t="s">
        <v>169</v>
      </c>
      <c r="E12" s="73" t="s">
        <v>179</v>
      </c>
      <c r="F12" s="71" t="s">
        <v>201</v>
      </c>
      <c r="G12" s="22" t="s">
        <v>201</v>
      </c>
      <c r="H12" s="22" t="s">
        <v>201</v>
      </c>
      <c r="I12" s="22" t="s">
        <v>201</v>
      </c>
      <c r="J12" s="22" t="s">
        <v>201</v>
      </c>
      <c r="K12" s="22" t="s">
        <v>201</v>
      </c>
      <c r="L12" s="184"/>
      <c r="M12" s="22">
        <v>1</v>
      </c>
      <c r="N12" s="22">
        <v>1</v>
      </c>
      <c r="O12" s="22">
        <v>1</v>
      </c>
      <c r="P12" s="22" t="s">
        <v>201</v>
      </c>
      <c r="Q12" s="22">
        <v>1</v>
      </c>
      <c r="R12" s="22" t="s">
        <v>201</v>
      </c>
      <c r="S12" s="22">
        <v>1</v>
      </c>
      <c r="T12" s="22">
        <v>1</v>
      </c>
      <c r="U12" s="22">
        <v>1</v>
      </c>
      <c r="V12" s="92">
        <v>1</v>
      </c>
      <c r="W12" s="22">
        <v>1</v>
      </c>
      <c r="X12" s="22">
        <v>1</v>
      </c>
      <c r="Y12" s="22" t="s">
        <v>201</v>
      </c>
      <c r="Z12" s="22" t="s">
        <v>201</v>
      </c>
      <c r="AA12" s="22">
        <v>2</v>
      </c>
      <c r="AB12" s="22">
        <v>1</v>
      </c>
      <c r="AC12" s="22">
        <v>1</v>
      </c>
      <c r="AD12" s="22">
        <v>2</v>
      </c>
      <c r="AE12" s="22" t="s">
        <v>201</v>
      </c>
      <c r="AF12" s="22" t="s">
        <v>201</v>
      </c>
      <c r="AG12" s="22">
        <v>1</v>
      </c>
      <c r="AH12" s="22">
        <v>1</v>
      </c>
      <c r="AI12" s="22" t="s">
        <v>201</v>
      </c>
      <c r="AJ12" s="22">
        <v>1</v>
      </c>
      <c r="AK12" s="22" t="s">
        <v>201</v>
      </c>
      <c r="AL12" s="22">
        <v>1</v>
      </c>
      <c r="AM12" s="22">
        <v>1</v>
      </c>
      <c r="AN12" s="22" t="s">
        <v>201</v>
      </c>
      <c r="AO12" s="22" t="s">
        <v>201</v>
      </c>
      <c r="AP12" s="22">
        <v>1</v>
      </c>
      <c r="AQ12" s="22">
        <v>2</v>
      </c>
      <c r="AR12" s="22">
        <v>1</v>
      </c>
      <c r="AS12" s="22">
        <v>2</v>
      </c>
      <c r="AT12" s="22" t="s">
        <v>201</v>
      </c>
      <c r="AU12" s="22" t="s">
        <v>201</v>
      </c>
      <c r="AV12" s="22">
        <v>1</v>
      </c>
      <c r="AW12" s="22" t="s">
        <v>201</v>
      </c>
      <c r="AX12" s="22">
        <v>1</v>
      </c>
      <c r="AY12" s="22">
        <v>1</v>
      </c>
      <c r="AZ12" s="22">
        <v>1</v>
      </c>
      <c r="BA12" s="184"/>
      <c r="BB12" s="184"/>
      <c r="BC12" s="22">
        <v>1</v>
      </c>
      <c r="BD12" s="22" t="s">
        <v>201</v>
      </c>
      <c r="BE12" s="22">
        <v>1</v>
      </c>
      <c r="BF12" s="22" t="s">
        <v>201</v>
      </c>
      <c r="BG12" s="115">
        <v>-1</v>
      </c>
      <c r="BH12" s="115">
        <v>1</v>
      </c>
      <c r="BI12" s="115">
        <v>1</v>
      </c>
      <c r="BJ12" s="115">
        <v>1</v>
      </c>
      <c r="BK12" s="115">
        <v>1</v>
      </c>
      <c r="BL12" s="115">
        <v>2</v>
      </c>
      <c r="BM12" s="115">
        <v>2</v>
      </c>
      <c r="BN12" s="115">
        <v>2</v>
      </c>
      <c r="BO12" s="115">
        <v>2</v>
      </c>
      <c r="BP12" s="22">
        <v>2</v>
      </c>
      <c r="BQ12" s="22" t="s">
        <v>201</v>
      </c>
      <c r="BR12" s="22">
        <v>1</v>
      </c>
      <c r="BS12" s="22">
        <v>-1</v>
      </c>
      <c r="BT12" s="115" t="s">
        <v>201</v>
      </c>
      <c r="BU12" s="25">
        <f t="shared" si="0"/>
        <v>46</v>
      </c>
      <c r="BV12" s="127">
        <f>Arbeitseinsätze_2014!P12</f>
        <v>0</v>
      </c>
      <c r="BW12" s="127">
        <f t="shared" si="1"/>
        <v>46</v>
      </c>
      <c r="BX12" s="133">
        <f t="shared" si="2"/>
        <v>0.575</v>
      </c>
      <c r="BY12" s="275"/>
      <c r="BZ12" s="299">
        <v>27</v>
      </c>
      <c r="CA12" s="300">
        <v>17</v>
      </c>
      <c r="CB12" s="150"/>
    </row>
    <row r="13" spans="1:83" s="53" customFormat="1" ht="16.5" customHeight="1">
      <c r="A13" s="187"/>
      <c r="B13" s="12">
        <v>8</v>
      </c>
      <c r="C13" s="5" t="s">
        <v>9</v>
      </c>
      <c r="D13" s="5" t="s">
        <v>10</v>
      </c>
      <c r="E13" s="73" t="s">
        <v>69</v>
      </c>
      <c r="F13" s="71">
        <v>1</v>
      </c>
      <c r="G13" s="22">
        <v>1</v>
      </c>
      <c r="H13" s="22">
        <v>1</v>
      </c>
      <c r="I13" s="22">
        <v>1</v>
      </c>
      <c r="J13" s="22" t="s">
        <v>201</v>
      </c>
      <c r="K13" s="22">
        <v>2</v>
      </c>
      <c r="L13" s="184"/>
      <c r="M13" s="22">
        <v>1</v>
      </c>
      <c r="N13" s="22">
        <v>1</v>
      </c>
      <c r="O13" s="22">
        <v>1</v>
      </c>
      <c r="P13" s="22">
        <v>1</v>
      </c>
      <c r="Q13" s="22">
        <v>1</v>
      </c>
      <c r="R13" s="22">
        <v>2</v>
      </c>
      <c r="S13" s="22">
        <v>1</v>
      </c>
      <c r="T13" s="22">
        <v>1</v>
      </c>
      <c r="U13" s="22">
        <v>1</v>
      </c>
      <c r="V13" s="92">
        <v>1</v>
      </c>
      <c r="W13" s="22">
        <v>1</v>
      </c>
      <c r="X13" s="22">
        <v>1</v>
      </c>
      <c r="Y13" s="22">
        <v>1</v>
      </c>
      <c r="Z13" s="22">
        <v>2</v>
      </c>
      <c r="AA13" s="22">
        <v>2</v>
      </c>
      <c r="AB13" s="22" t="s">
        <v>201</v>
      </c>
      <c r="AC13" s="22">
        <v>1</v>
      </c>
      <c r="AD13" s="22">
        <v>2</v>
      </c>
      <c r="AE13" s="22">
        <v>1</v>
      </c>
      <c r="AF13" s="22" t="s">
        <v>201</v>
      </c>
      <c r="AG13" s="22">
        <v>1</v>
      </c>
      <c r="AH13" s="22">
        <v>1</v>
      </c>
      <c r="AI13" s="22">
        <v>2</v>
      </c>
      <c r="AJ13" s="22">
        <v>1</v>
      </c>
      <c r="AK13" s="22">
        <v>1</v>
      </c>
      <c r="AL13" s="22">
        <v>1</v>
      </c>
      <c r="AM13" s="22">
        <v>1</v>
      </c>
      <c r="AN13" s="22">
        <v>2</v>
      </c>
      <c r="AO13" s="22">
        <v>1</v>
      </c>
      <c r="AP13" s="22">
        <v>1</v>
      </c>
      <c r="AQ13" s="22">
        <v>2</v>
      </c>
      <c r="AR13" s="22">
        <v>1</v>
      </c>
      <c r="AS13" s="22">
        <v>2</v>
      </c>
      <c r="AT13" s="22" t="s">
        <v>201</v>
      </c>
      <c r="AU13" s="22">
        <v>1</v>
      </c>
      <c r="AV13" s="22">
        <v>1</v>
      </c>
      <c r="AW13" s="22">
        <v>2</v>
      </c>
      <c r="AX13" s="22">
        <v>1</v>
      </c>
      <c r="AY13" s="22">
        <v>1</v>
      </c>
      <c r="AZ13" s="22">
        <v>1</v>
      </c>
      <c r="BA13" s="184"/>
      <c r="BB13" s="184"/>
      <c r="BC13" s="22">
        <v>1</v>
      </c>
      <c r="BD13" s="22">
        <v>1</v>
      </c>
      <c r="BE13" s="22">
        <v>1</v>
      </c>
      <c r="BF13" s="22">
        <v>1</v>
      </c>
      <c r="BG13" s="115">
        <v>1</v>
      </c>
      <c r="BH13" s="115">
        <v>1</v>
      </c>
      <c r="BI13" s="115">
        <v>1</v>
      </c>
      <c r="BJ13" s="115">
        <v>1</v>
      </c>
      <c r="BK13" s="115">
        <v>1</v>
      </c>
      <c r="BL13" s="115">
        <v>2</v>
      </c>
      <c r="BM13" s="115">
        <v>2</v>
      </c>
      <c r="BN13" s="115">
        <v>2</v>
      </c>
      <c r="BO13" s="115">
        <v>2</v>
      </c>
      <c r="BP13" s="22">
        <v>2</v>
      </c>
      <c r="BQ13" s="22">
        <v>1</v>
      </c>
      <c r="BR13" s="22">
        <v>1</v>
      </c>
      <c r="BS13" s="22">
        <v>1</v>
      </c>
      <c r="BT13" s="115">
        <v>1</v>
      </c>
      <c r="BU13" s="25">
        <f t="shared" si="0"/>
        <v>75</v>
      </c>
      <c r="BV13" s="127">
        <f>Arbeitseinsätze_2014!P13</f>
        <v>16</v>
      </c>
      <c r="BW13" s="127">
        <f t="shared" si="1"/>
        <v>91</v>
      </c>
      <c r="BX13" s="133">
        <f t="shared" si="2"/>
        <v>1.1375</v>
      </c>
      <c r="BY13" s="275"/>
      <c r="BZ13" s="302">
        <v>1</v>
      </c>
      <c r="CA13" s="303">
        <v>1</v>
      </c>
      <c r="CB13" s="156"/>
      <c r="CC13" s="156"/>
      <c r="CD13" s="156"/>
      <c r="CE13" s="156"/>
    </row>
    <row r="14" spans="1:83" s="53" customFormat="1" ht="16.5" customHeight="1">
      <c r="A14" s="187"/>
      <c r="B14" s="12">
        <v>9</v>
      </c>
      <c r="C14" s="5" t="s">
        <v>9</v>
      </c>
      <c r="D14" s="5" t="s">
        <v>111</v>
      </c>
      <c r="E14" s="106" t="s">
        <v>117</v>
      </c>
      <c r="F14" s="71">
        <v>1</v>
      </c>
      <c r="G14" s="22">
        <v>1</v>
      </c>
      <c r="H14" s="22">
        <v>1</v>
      </c>
      <c r="I14" s="22">
        <v>0</v>
      </c>
      <c r="J14" s="22">
        <v>0</v>
      </c>
      <c r="K14" s="22">
        <v>2</v>
      </c>
      <c r="L14" s="184"/>
      <c r="M14" s="22">
        <v>1</v>
      </c>
      <c r="N14" s="22">
        <v>1</v>
      </c>
      <c r="O14" s="22">
        <v>1</v>
      </c>
      <c r="P14" s="22">
        <v>1</v>
      </c>
      <c r="Q14" s="22">
        <v>1</v>
      </c>
      <c r="R14" s="22">
        <v>2</v>
      </c>
      <c r="S14" s="22">
        <v>1</v>
      </c>
      <c r="T14" s="22" t="s">
        <v>201</v>
      </c>
      <c r="U14" s="22" t="s">
        <v>201</v>
      </c>
      <c r="V14" s="92">
        <v>1</v>
      </c>
      <c r="W14" s="22">
        <v>1</v>
      </c>
      <c r="X14" s="22">
        <v>1</v>
      </c>
      <c r="Y14" s="22">
        <v>1</v>
      </c>
      <c r="Z14" s="22">
        <v>2</v>
      </c>
      <c r="AA14" s="22">
        <v>2</v>
      </c>
      <c r="AB14" s="22">
        <v>1</v>
      </c>
      <c r="AC14" s="22">
        <v>1</v>
      </c>
      <c r="AD14" s="22">
        <v>2</v>
      </c>
      <c r="AE14" s="22">
        <v>1</v>
      </c>
      <c r="AF14" s="22" t="s">
        <v>201</v>
      </c>
      <c r="AG14" s="22">
        <v>1</v>
      </c>
      <c r="AH14" s="22">
        <v>1</v>
      </c>
      <c r="AI14" s="22">
        <v>2</v>
      </c>
      <c r="AJ14" s="22">
        <v>1</v>
      </c>
      <c r="AK14" s="22">
        <v>1</v>
      </c>
      <c r="AL14" s="22" t="s">
        <v>201</v>
      </c>
      <c r="AM14" s="22">
        <v>1</v>
      </c>
      <c r="AN14" s="22" t="s">
        <v>201</v>
      </c>
      <c r="AO14" s="22">
        <v>1</v>
      </c>
      <c r="AP14" s="22">
        <v>1</v>
      </c>
      <c r="AQ14" s="22">
        <v>2</v>
      </c>
      <c r="AR14" s="22">
        <v>1</v>
      </c>
      <c r="AS14" s="22">
        <v>2</v>
      </c>
      <c r="AT14" s="22">
        <v>1</v>
      </c>
      <c r="AU14" s="22" t="s">
        <v>201</v>
      </c>
      <c r="AV14" s="22">
        <v>1</v>
      </c>
      <c r="AW14" s="22" t="s">
        <v>201</v>
      </c>
      <c r="AX14" s="22">
        <v>1</v>
      </c>
      <c r="AY14" s="22" t="s">
        <v>201</v>
      </c>
      <c r="AZ14" s="22" t="s">
        <v>201</v>
      </c>
      <c r="BA14" s="184"/>
      <c r="BB14" s="184"/>
      <c r="BC14" s="22">
        <v>-1</v>
      </c>
      <c r="BD14" s="22">
        <v>-1</v>
      </c>
      <c r="BE14" s="22">
        <v>1</v>
      </c>
      <c r="BF14" s="22">
        <v>1</v>
      </c>
      <c r="BG14" s="115">
        <v>1</v>
      </c>
      <c r="BH14" s="115" t="s">
        <v>201</v>
      </c>
      <c r="BI14" s="115" t="s">
        <v>201</v>
      </c>
      <c r="BJ14" s="115">
        <v>1</v>
      </c>
      <c r="BK14" s="115">
        <v>1</v>
      </c>
      <c r="BL14" s="115">
        <v>2</v>
      </c>
      <c r="BM14" s="115">
        <v>2</v>
      </c>
      <c r="BN14" s="115">
        <v>2</v>
      </c>
      <c r="BO14" s="115">
        <v>2</v>
      </c>
      <c r="BP14" s="22">
        <v>2</v>
      </c>
      <c r="BQ14" s="22">
        <v>1</v>
      </c>
      <c r="BR14" s="22">
        <v>1</v>
      </c>
      <c r="BS14" s="22">
        <v>1</v>
      </c>
      <c r="BT14" s="115">
        <v>1</v>
      </c>
      <c r="BU14" s="25">
        <f t="shared" si="0"/>
        <v>60</v>
      </c>
      <c r="BV14" s="127">
        <f>Arbeitseinsätze_2014!P14</f>
        <v>2</v>
      </c>
      <c r="BW14" s="127">
        <f t="shared" si="1"/>
        <v>62</v>
      </c>
      <c r="BX14" s="133">
        <f t="shared" si="2"/>
        <v>0.775</v>
      </c>
      <c r="BY14" s="275"/>
      <c r="BZ14" s="299">
        <v>17</v>
      </c>
      <c r="CA14" s="300">
        <v>11</v>
      </c>
      <c r="CB14" s="155"/>
      <c r="CC14" s="155"/>
      <c r="CD14" s="155"/>
      <c r="CE14" s="155"/>
    </row>
    <row r="15" spans="1:80" s="53" customFormat="1" ht="16.5" customHeight="1">
      <c r="A15" s="187"/>
      <c r="B15" s="12">
        <v>10</v>
      </c>
      <c r="C15" s="5" t="s">
        <v>121</v>
      </c>
      <c r="D15" s="5" t="s">
        <v>122</v>
      </c>
      <c r="E15" s="73" t="s">
        <v>123</v>
      </c>
      <c r="F15" s="71">
        <v>1</v>
      </c>
      <c r="G15" s="22">
        <v>0</v>
      </c>
      <c r="H15" s="22">
        <v>1</v>
      </c>
      <c r="I15" s="22">
        <v>1</v>
      </c>
      <c r="J15" s="22">
        <v>2</v>
      </c>
      <c r="K15" s="22">
        <v>2</v>
      </c>
      <c r="L15" s="184"/>
      <c r="M15" s="22">
        <v>1</v>
      </c>
      <c r="N15" s="22">
        <v>1</v>
      </c>
      <c r="O15" s="22">
        <v>1</v>
      </c>
      <c r="P15" s="22" t="s">
        <v>201</v>
      </c>
      <c r="Q15" s="22">
        <v>1</v>
      </c>
      <c r="R15" s="22">
        <v>2</v>
      </c>
      <c r="S15" s="22">
        <v>1</v>
      </c>
      <c r="T15" s="22" t="s">
        <v>201</v>
      </c>
      <c r="U15" s="22">
        <v>1</v>
      </c>
      <c r="V15" s="92">
        <v>1</v>
      </c>
      <c r="W15" s="22">
        <v>1</v>
      </c>
      <c r="X15" s="22">
        <v>1</v>
      </c>
      <c r="Y15" s="22">
        <v>1</v>
      </c>
      <c r="Z15" s="22">
        <v>2</v>
      </c>
      <c r="AA15" s="22">
        <v>2</v>
      </c>
      <c r="AB15" s="22">
        <v>1</v>
      </c>
      <c r="AC15" s="22">
        <v>1</v>
      </c>
      <c r="AD15" s="22">
        <v>2</v>
      </c>
      <c r="AE15" s="22">
        <v>1</v>
      </c>
      <c r="AF15" s="22" t="s">
        <v>201</v>
      </c>
      <c r="AG15" s="22">
        <v>1</v>
      </c>
      <c r="AH15" s="22">
        <v>1</v>
      </c>
      <c r="AI15" s="22">
        <v>-1</v>
      </c>
      <c r="AJ15" s="22" t="s">
        <v>201</v>
      </c>
      <c r="AK15" s="22">
        <v>1</v>
      </c>
      <c r="AL15" s="22">
        <v>1</v>
      </c>
      <c r="AM15" s="22">
        <v>1</v>
      </c>
      <c r="AN15" s="22">
        <v>2</v>
      </c>
      <c r="AO15" s="22">
        <v>1</v>
      </c>
      <c r="AP15" s="22" t="s">
        <v>201</v>
      </c>
      <c r="AQ15" s="22">
        <v>2</v>
      </c>
      <c r="AR15" s="22">
        <v>1</v>
      </c>
      <c r="AS15" s="22" t="s">
        <v>201</v>
      </c>
      <c r="AT15" s="22" t="s">
        <v>201</v>
      </c>
      <c r="AU15" s="22">
        <v>1</v>
      </c>
      <c r="AV15" s="22">
        <v>1</v>
      </c>
      <c r="AW15" s="22">
        <v>2</v>
      </c>
      <c r="AX15" s="22">
        <v>1</v>
      </c>
      <c r="AY15" s="22" t="s">
        <v>201</v>
      </c>
      <c r="AZ15" s="22">
        <v>1</v>
      </c>
      <c r="BA15" s="184"/>
      <c r="BB15" s="184"/>
      <c r="BC15" s="22" t="s">
        <v>201</v>
      </c>
      <c r="BD15" s="22" t="s">
        <v>201</v>
      </c>
      <c r="BE15" s="22">
        <v>1</v>
      </c>
      <c r="BF15" s="22">
        <v>1</v>
      </c>
      <c r="BG15" s="115">
        <v>1</v>
      </c>
      <c r="BH15" s="115">
        <v>1</v>
      </c>
      <c r="BI15" s="115">
        <v>1</v>
      </c>
      <c r="BJ15" s="115">
        <v>1</v>
      </c>
      <c r="BK15" s="115">
        <v>1</v>
      </c>
      <c r="BL15" s="115">
        <v>2</v>
      </c>
      <c r="BM15" s="115">
        <v>2</v>
      </c>
      <c r="BN15" s="115">
        <v>2</v>
      </c>
      <c r="BO15" s="115">
        <v>2</v>
      </c>
      <c r="BP15" s="22">
        <v>-1</v>
      </c>
      <c r="BQ15" s="22">
        <v>1</v>
      </c>
      <c r="BR15" s="22">
        <v>1</v>
      </c>
      <c r="BS15" s="22" t="s">
        <v>201</v>
      </c>
      <c r="BT15" s="115">
        <v>1</v>
      </c>
      <c r="BU15" s="25">
        <f t="shared" si="0"/>
        <v>61</v>
      </c>
      <c r="BV15" s="127">
        <f>Arbeitseinsätze_2014!P15</f>
        <v>2</v>
      </c>
      <c r="BW15" s="127">
        <f t="shared" si="1"/>
        <v>63</v>
      </c>
      <c r="BX15" s="133">
        <f t="shared" si="2"/>
        <v>0.7875</v>
      </c>
      <c r="BY15" s="275"/>
      <c r="BZ15" s="299">
        <v>16</v>
      </c>
      <c r="CA15" s="300">
        <v>10</v>
      </c>
      <c r="CB15" s="150"/>
    </row>
    <row r="16" spans="1:83" s="53" customFormat="1" ht="16.5" customHeight="1">
      <c r="A16" s="187"/>
      <c r="B16" s="12">
        <v>11</v>
      </c>
      <c r="C16" s="5" t="s">
        <v>15</v>
      </c>
      <c r="D16" s="5" t="s">
        <v>57</v>
      </c>
      <c r="E16" s="73" t="s">
        <v>90</v>
      </c>
      <c r="F16" s="71" t="s">
        <v>201</v>
      </c>
      <c r="G16" s="22">
        <v>1</v>
      </c>
      <c r="H16" s="22" t="s">
        <v>201</v>
      </c>
      <c r="I16" s="22">
        <v>1</v>
      </c>
      <c r="J16" s="22">
        <v>2</v>
      </c>
      <c r="K16" s="22">
        <v>2</v>
      </c>
      <c r="L16" s="184"/>
      <c r="M16" s="22">
        <v>1</v>
      </c>
      <c r="N16" s="22">
        <v>1</v>
      </c>
      <c r="O16" s="22">
        <v>1</v>
      </c>
      <c r="P16" s="22">
        <v>1</v>
      </c>
      <c r="Q16" s="22">
        <v>1</v>
      </c>
      <c r="R16" s="22">
        <v>2</v>
      </c>
      <c r="S16" s="22">
        <v>1</v>
      </c>
      <c r="T16" s="22">
        <v>1</v>
      </c>
      <c r="U16" s="22">
        <v>1</v>
      </c>
      <c r="V16" s="92">
        <v>1</v>
      </c>
      <c r="W16" s="22">
        <v>1</v>
      </c>
      <c r="X16" s="22">
        <v>1</v>
      </c>
      <c r="Y16" s="22">
        <v>1</v>
      </c>
      <c r="Z16" s="22">
        <v>2</v>
      </c>
      <c r="AA16" s="22">
        <v>2</v>
      </c>
      <c r="AB16" s="22">
        <v>1</v>
      </c>
      <c r="AC16" s="22">
        <v>1</v>
      </c>
      <c r="AD16" s="22">
        <v>2</v>
      </c>
      <c r="AE16" s="22">
        <v>1</v>
      </c>
      <c r="AF16" s="22">
        <v>1</v>
      </c>
      <c r="AG16" s="22">
        <v>1</v>
      </c>
      <c r="AH16" s="22">
        <v>1</v>
      </c>
      <c r="AI16" s="22">
        <v>2</v>
      </c>
      <c r="AJ16" s="22">
        <v>1</v>
      </c>
      <c r="AK16" s="22">
        <v>1</v>
      </c>
      <c r="AL16" s="22">
        <v>1</v>
      </c>
      <c r="AM16" s="22">
        <v>1</v>
      </c>
      <c r="AN16" s="22">
        <v>2</v>
      </c>
      <c r="AO16" s="22">
        <v>1</v>
      </c>
      <c r="AP16" s="22">
        <v>1</v>
      </c>
      <c r="AQ16" s="22">
        <v>2</v>
      </c>
      <c r="AR16" s="22">
        <v>1</v>
      </c>
      <c r="AS16" s="22">
        <v>2</v>
      </c>
      <c r="AT16" s="22">
        <v>1</v>
      </c>
      <c r="AU16" s="22">
        <v>1</v>
      </c>
      <c r="AV16" s="22">
        <v>1</v>
      </c>
      <c r="AW16" s="22">
        <v>2</v>
      </c>
      <c r="AX16" s="22">
        <v>1</v>
      </c>
      <c r="AY16" s="22">
        <v>1</v>
      </c>
      <c r="AZ16" s="22">
        <v>1</v>
      </c>
      <c r="BA16" s="184"/>
      <c r="BB16" s="184"/>
      <c r="BC16" s="22">
        <v>1</v>
      </c>
      <c r="BD16" s="22">
        <v>1</v>
      </c>
      <c r="BE16" s="22">
        <v>1</v>
      </c>
      <c r="BF16" s="22">
        <v>1</v>
      </c>
      <c r="BG16" s="115">
        <v>1</v>
      </c>
      <c r="BH16" s="115">
        <v>1</v>
      </c>
      <c r="BI16" s="115">
        <v>1</v>
      </c>
      <c r="BJ16" s="115">
        <v>1</v>
      </c>
      <c r="BK16" s="115">
        <v>1</v>
      </c>
      <c r="BL16" s="115">
        <v>2</v>
      </c>
      <c r="BM16" s="115">
        <v>2</v>
      </c>
      <c r="BN16" s="115">
        <v>2</v>
      </c>
      <c r="BO16" s="115">
        <v>2</v>
      </c>
      <c r="BP16" s="22">
        <v>2</v>
      </c>
      <c r="BQ16" s="22">
        <v>1</v>
      </c>
      <c r="BR16" s="22">
        <v>1</v>
      </c>
      <c r="BS16" s="22">
        <v>1</v>
      </c>
      <c r="BT16" s="115">
        <v>1</v>
      </c>
      <c r="BU16" s="25">
        <f t="shared" si="0"/>
        <v>78</v>
      </c>
      <c r="BV16" s="127">
        <f>Arbeitseinsätze_2014!P16</f>
        <v>4</v>
      </c>
      <c r="BW16" s="127">
        <f t="shared" si="1"/>
        <v>82</v>
      </c>
      <c r="BX16" s="133">
        <f t="shared" si="2"/>
        <v>1.025</v>
      </c>
      <c r="BY16" s="275"/>
      <c r="BZ16" s="299">
        <v>4</v>
      </c>
      <c r="CA16" s="300">
        <v>4</v>
      </c>
      <c r="CB16" s="156"/>
      <c r="CC16" s="156"/>
      <c r="CD16" s="156"/>
      <c r="CE16" s="156"/>
    </row>
    <row r="17" spans="1:81" s="53" customFormat="1" ht="16.5" customHeight="1">
      <c r="A17" s="187"/>
      <c r="B17" s="12">
        <v>12</v>
      </c>
      <c r="C17" s="5" t="s">
        <v>16</v>
      </c>
      <c r="D17" s="5" t="s">
        <v>17</v>
      </c>
      <c r="E17" s="73" t="s">
        <v>171</v>
      </c>
      <c r="F17" s="71">
        <v>1</v>
      </c>
      <c r="G17" s="22">
        <v>1</v>
      </c>
      <c r="H17" s="22">
        <v>1</v>
      </c>
      <c r="I17" s="22">
        <v>1</v>
      </c>
      <c r="J17" s="22">
        <v>2</v>
      </c>
      <c r="K17" s="22">
        <v>2</v>
      </c>
      <c r="L17" s="184"/>
      <c r="M17" s="22">
        <v>1</v>
      </c>
      <c r="N17" s="22">
        <v>1</v>
      </c>
      <c r="O17" s="22">
        <v>1</v>
      </c>
      <c r="P17" s="22">
        <v>1</v>
      </c>
      <c r="Q17" s="22">
        <v>1</v>
      </c>
      <c r="R17" s="22">
        <v>2</v>
      </c>
      <c r="S17" s="22">
        <v>1</v>
      </c>
      <c r="T17" s="22">
        <v>1</v>
      </c>
      <c r="U17" s="22">
        <v>1</v>
      </c>
      <c r="V17" s="92">
        <v>1</v>
      </c>
      <c r="W17" s="22">
        <v>1</v>
      </c>
      <c r="X17" s="22">
        <v>1</v>
      </c>
      <c r="Y17" s="22">
        <v>1</v>
      </c>
      <c r="Z17" s="22">
        <v>2</v>
      </c>
      <c r="AA17" s="22">
        <v>2</v>
      </c>
      <c r="AB17" s="22">
        <v>1</v>
      </c>
      <c r="AC17" s="22">
        <v>1</v>
      </c>
      <c r="AD17" s="22">
        <v>2</v>
      </c>
      <c r="AE17" s="22">
        <v>1</v>
      </c>
      <c r="AF17" s="22">
        <v>1</v>
      </c>
      <c r="AG17" s="22">
        <v>1</v>
      </c>
      <c r="AH17" s="22">
        <v>1</v>
      </c>
      <c r="AI17" s="22">
        <v>2</v>
      </c>
      <c r="AJ17" s="22">
        <v>1</v>
      </c>
      <c r="AK17" s="22">
        <v>1</v>
      </c>
      <c r="AL17" s="22">
        <v>1</v>
      </c>
      <c r="AM17" s="22" t="s">
        <v>201</v>
      </c>
      <c r="AN17" s="22">
        <v>2</v>
      </c>
      <c r="AO17" s="22" t="s">
        <v>201</v>
      </c>
      <c r="AP17" s="22">
        <v>1</v>
      </c>
      <c r="AQ17" s="22">
        <v>2</v>
      </c>
      <c r="AR17" s="22">
        <v>1</v>
      </c>
      <c r="AS17" s="22">
        <v>2</v>
      </c>
      <c r="AT17" s="22">
        <v>1</v>
      </c>
      <c r="AU17" s="22">
        <v>1</v>
      </c>
      <c r="AV17" s="22">
        <v>1</v>
      </c>
      <c r="AW17" s="22">
        <v>2</v>
      </c>
      <c r="AX17" s="22">
        <v>1</v>
      </c>
      <c r="AY17" s="22">
        <v>1</v>
      </c>
      <c r="AZ17" s="22">
        <v>-1</v>
      </c>
      <c r="BA17" s="184"/>
      <c r="BB17" s="184"/>
      <c r="BC17" s="22">
        <v>1</v>
      </c>
      <c r="BD17" s="22">
        <v>1</v>
      </c>
      <c r="BE17" s="22">
        <v>1</v>
      </c>
      <c r="BF17" s="22">
        <v>1</v>
      </c>
      <c r="BG17" s="115">
        <v>1</v>
      </c>
      <c r="BH17" s="115">
        <v>1</v>
      </c>
      <c r="BI17" s="115">
        <v>1</v>
      </c>
      <c r="BJ17" s="115">
        <v>1</v>
      </c>
      <c r="BK17" s="115">
        <v>1</v>
      </c>
      <c r="BL17" s="115">
        <v>2</v>
      </c>
      <c r="BM17" s="115">
        <v>2</v>
      </c>
      <c r="BN17" s="115">
        <v>2</v>
      </c>
      <c r="BO17" s="115">
        <v>2</v>
      </c>
      <c r="BP17" s="22">
        <v>-1</v>
      </c>
      <c r="BQ17" s="22">
        <v>1</v>
      </c>
      <c r="BR17" s="22">
        <v>1</v>
      </c>
      <c r="BS17" s="22">
        <v>1</v>
      </c>
      <c r="BT17" s="115">
        <v>1</v>
      </c>
      <c r="BU17" s="25">
        <f t="shared" si="0"/>
        <v>73</v>
      </c>
      <c r="BV17" s="127">
        <f>Arbeitseinsätze_2014!P17</f>
        <v>10</v>
      </c>
      <c r="BW17" s="127">
        <f t="shared" si="1"/>
        <v>83</v>
      </c>
      <c r="BX17" s="133">
        <f t="shared" si="2"/>
        <v>1.0375</v>
      </c>
      <c r="BY17" s="275"/>
      <c r="BZ17" s="302">
        <v>3</v>
      </c>
      <c r="CA17" s="303">
        <v>3</v>
      </c>
      <c r="CB17" s="150"/>
      <c r="CC17" s="96"/>
    </row>
    <row r="18" spans="1:80" s="53" customFormat="1" ht="16.5" customHeight="1">
      <c r="A18" s="187"/>
      <c r="B18" s="12">
        <v>13</v>
      </c>
      <c r="C18" s="5" t="s">
        <v>118</v>
      </c>
      <c r="D18" s="5" t="s">
        <v>119</v>
      </c>
      <c r="E18" s="73" t="s">
        <v>120</v>
      </c>
      <c r="F18" s="71">
        <v>0</v>
      </c>
      <c r="G18" s="22" t="s">
        <v>201</v>
      </c>
      <c r="H18" s="22" t="s">
        <v>201</v>
      </c>
      <c r="I18" s="22">
        <v>1</v>
      </c>
      <c r="J18" s="22">
        <v>2</v>
      </c>
      <c r="K18" s="22">
        <v>2</v>
      </c>
      <c r="L18" s="184"/>
      <c r="M18" s="22" t="s">
        <v>201</v>
      </c>
      <c r="N18" s="22">
        <v>1</v>
      </c>
      <c r="O18" s="22">
        <v>1</v>
      </c>
      <c r="P18" s="22">
        <v>1</v>
      </c>
      <c r="Q18" s="22">
        <v>1</v>
      </c>
      <c r="R18" s="22">
        <v>2</v>
      </c>
      <c r="S18" s="22">
        <v>1</v>
      </c>
      <c r="T18" s="22" t="s">
        <v>201</v>
      </c>
      <c r="U18" s="22">
        <v>1</v>
      </c>
      <c r="V18" s="92" t="s">
        <v>201</v>
      </c>
      <c r="W18" s="22" t="s">
        <v>201</v>
      </c>
      <c r="X18" s="22" t="s">
        <v>201</v>
      </c>
      <c r="Y18" s="22">
        <v>1</v>
      </c>
      <c r="Z18" s="22">
        <v>2</v>
      </c>
      <c r="AA18" s="22">
        <v>2</v>
      </c>
      <c r="AB18" s="22">
        <v>1</v>
      </c>
      <c r="AC18" s="22">
        <v>1</v>
      </c>
      <c r="AD18" s="22" t="s">
        <v>201</v>
      </c>
      <c r="AE18" s="22">
        <v>1</v>
      </c>
      <c r="AF18" s="22">
        <v>-1</v>
      </c>
      <c r="AG18" s="22">
        <v>1</v>
      </c>
      <c r="AH18" s="22">
        <v>1</v>
      </c>
      <c r="AI18" s="22" t="s">
        <v>201</v>
      </c>
      <c r="AJ18" s="22">
        <v>-1</v>
      </c>
      <c r="AK18" s="22">
        <v>1</v>
      </c>
      <c r="AL18" s="22" t="s">
        <v>201</v>
      </c>
      <c r="AM18" s="22">
        <v>1</v>
      </c>
      <c r="AN18" s="22">
        <v>2</v>
      </c>
      <c r="AO18" s="22" t="s">
        <v>201</v>
      </c>
      <c r="AP18" s="22">
        <v>1</v>
      </c>
      <c r="AQ18" s="22" t="s">
        <v>201</v>
      </c>
      <c r="AR18" s="22" t="s">
        <v>201</v>
      </c>
      <c r="AS18" s="22">
        <v>-1</v>
      </c>
      <c r="AT18" s="22">
        <v>1</v>
      </c>
      <c r="AU18" s="22">
        <v>1</v>
      </c>
      <c r="AV18" s="22">
        <v>1</v>
      </c>
      <c r="AW18" s="22" t="s">
        <v>201</v>
      </c>
      <c r="AX18" s="22">
        <v>-1</v>
      </c>
      <c r="AY18" s="22">
        <v>1</v>
      </c>
      <c r="AZ18" s="22" t="s">
        <v>201</v>
      </c>
      <c r="BA18" s="184"/>
      <c r="BB18" s="184"/>
      <c r="BC18" s="22">
        <v>1</v>
      </c>
      <c r="BD18" s="22">
        <v>1</v>
      </c>
      <c r="BE18" s="22">
        <v>1</v>
      </c>
      <c r="BF18" s="22">
        <v>1</v>
      </c>
      <c r="BG18" s="115">
        <v>1</v>
      </c>
      <c r="BH18" s="115">
        <v>-1</v>
      </c>
      <c r="BI18" s="115">
        <v>1</v>
      </c>
      <c r="BJ18" s="115">
        <v>1</v>
      </c>
      <c r="BK18" s="115">
        <v>1</v>
      </c>
      <c r="BL18" s="115">
        <v>2</v>
      </c>
      <c r="BM18" s="115">
        <v>2</v>
      </c>
      <c r="BN18" s="115">
        <v>2</v>
      </c>
      <c r="BO18" s="115">
        <v>2</v>
      </c>
      <c r="BP18" s="22" t="s">
        <v>201</v>
      </c>
      <c r="BQ18" s="22">
        <v>1</v>
      </c>
      <c r="BR18" s="22" t="s">
        <v>201</v>
      </c>
      <c r="BS18" s="22" t="s">
        <v>201</v>
      </c>
      <c r="BT18" s="115">
        <v>-1</v>
      </c>
      <c r="BU18" s="25">
        <f t="shared" si="0"/>
        <v>43</v>
      </c>
      <c r="BV18" s="127">
        <f>Arbeitseinsätze_2014!P18</f>
        <v>0</v>
      </c>
      <c r="BW18" s="127">
        <f t="shared" si="1"/>
        <v>43</v>
      </c>
      <c r="BX18" s="133">
        <f t="shared" si="2"/>
        <v>0.5375</v>
      </c>
      <c r="BY18" s="275"/>
      <c r="BZ18" s="299">
        <v>29</v>
      </c>
      <c r="CA18" s="300">
        <v>18</v>
      </c>
      <c r="CB18" s="150"/>
    </row>
    <row r="19" spans="1:80" s="53" customFormat="1" ht="16.5" customHeight="1">
      <c r="A19" s="187"/>
      <c r="B19" s="12">
        <v>14</v>
      </c>
      <c r="C19" s="5" t="s">
        <v>160</v>
      </c>
      <c r="D19" s="5" t="s">
        <v>8</v>
      </c>
      <c r="E19" s="106" t="s">
        <v>65</v>
      </c>
      <c r="F19" s="71">
        <v>1</v>
      </c>
      <c r="G19" s="22" t="s">
        <v>201</v>
      </c>
      <c r="H19" s="22" t="s">
        <v>201</v>
      </c>
      <c r="I19" s="22" t="s">
        <v>201</v>
      </c>
      <c r="J19" s="22" t="s">
        <v>201</v>
      </c>
      <c r="K19" s="22" t="s">
        <v>201</v>
      </c>
      <c r="L19" s="184"/>
      <c r="M19" s="22">
        <v>1</v>
      </c>
      <c r="N19" s="22" t="s">
        <v>201</v>
      </c>
      <c r="O19" s="22">
        <v>1</v>
      </c>
      <c r="P19" s="22">
        <v>1</v>
      </c>
      <c r="Q19" s="22">
        <v>1</v>
      </c>
      <c r="R19" s="22">
        <v>2</v>
      </c>
      <c r="S19" s="22">
        <v>1</v>
      </c>
      <c r="T19" s="22">
        <v>1</v>
      </c>
      <c r="U19" s="22">
        <v>1</v>
      </c>
      <c r="V19" s="92">
        <v>1</v>
      </c>
      <c r="W19" s="22">
        <v>1</v>
      </c>
      <c r="X19" s="22" t="s">
        <v>201</v>
      </c>
      <c r="Y19" s="22" t="s">
        <v>201</v>
      </c>
      <c r="Z19" s="22">
        <v>2</v>
      </c>
      <c r="AA19" s="22" t="s">
        <v>201</v>
      </c>
      <c r="AB19" s="22">
        <v>1</v>
      </c>
      <c r="AC19" s="22">
        <v>1</v>
      </c>
      <c r="AD19" s="22">
        <v>2</v>
      </c>
      <c r="AE19" s="22">
        <v>1</v>
      </c>
      <c r="AF19" s="22">
        <v>1</v>
      </c>
      <c r="AG19" s="22">
        <v>1</v>
      </c>
      <c r="AH19" s="22">
        <v>1</v>
      </c>
      <c r="AI19" s="22">
        <v>2</v>
      </c>
      <c r="AJ19" s="22" t="s">
        <v>201</v>
      </c>
      <c r="AK19" s="22">
        <v>1</v>
      </c>
      <c r="AL19" s="22" t="s">
        <v>201</v>
      </c>
      <c r="AM19" s="22">
        <v>1</v>
      </c>
      <c r="AN19" s="22">
        <v>2</v>
      </c>
      <c r="AO19" s="22">
        <v>1</v>
      </c>
      <c r="AP19" s="22" t="s">
        <v>201</v>
      </c>
      <c r="AQ19" s="22" t="s">
        <v>201</v>
      </c>
      <c r="AR19" s="22">
        <v>1</v>
      </c>
      <c r="AS19" s="22">
        <v>2</v>
      </c>
      <c r="AT19" s="22">
        <v>1</v>
      </c>
      <c r="AU19" s="22">
        <v>1</v>
      </c>
      <c r="AV19" s="22">
        <v>1</v>
      </c>
      <c r="AW19" s="22" t="s">
        <v>201</v>
      </c>
      <c r="AX19" s="22" t="s">
        <v>201</v>
      </c>
      <c r="AY19" s="22">
        <v>1</v>
      </c>
      <c r="AZ19" s="22">
        <v>1</v>
      </c>
      <c r="BA19" s="184"/>
      <c r="BB19" s="184"/>
      <c r="BC19" s="22">
        <v>1</v>
      </c>
      <c r="BD19" s="22">
        <v>1</v>
      </c>
      <c r="BE19" s="22">
        <v>1</v>
      </c>
      <c r="BF19" s="22">
        <v>1</v>
      </c>
      <c r="BG19" s="115">
        <v>1</v>
      </c>
      <c r="BH19" s="115">
        <v>1</v>
      </c>
      <c r="BI19" s="115">
        <v>1</v>
      </c>
      <c r="BJ19" s="115">
        <v>1</v>
      </c>
      <c r="BK19" s="115">
        <v>1</v>
      </c>
      <c r="BL19" s="115">
        <v>2</v>
      </c>
      <c r="BM19" s="115">
        <v>2</v>
      </c>
      <c r="BN19" s="115">
        <v>2</v>
      </c>
      <c r="BO19" s="115">
        <v>2</v>
      </c>
      <c r="BP19" s="22">
        <v>-1</v>
      </c>
      <c r="BQ19" s="22">
        <v>1</v>
      </c>
      <c r="BR19" s="22">
        <v>1</v>
      </c>
      <c r="BS19" s="22">
        <v>1</v>
      </c>
      <c r="BT19" s="115" t="s">
        <v>201</v>
      </c>
      <c r="BU19" s="25">
        <f t="shared" si="0"/>
        <v>56</v>
      </c>
      <c r="BV19" s="127">
        <f>Arbeitseinsätze_2014!P19</f>
        <v>4</v>
      </c>
      <c r="BW19" s="127">
        <f t="shared" si="1"/>
        <v>60</v>
      </c>
      <c r="BX19" s="133">
        <f t="shared" si="2"/>
        <v>0.75</v>
      </c>
      <c r="BY19" s="275"/>
      <c r="BZ19" s="299">
        <v>19</v>
      </c>
      <c r="CA19" s="300">
        <v>13</v>
      </c>
      <c r="CB19" s="150"/>
    </row>
    <row r="20" spans="1:80" s="53" customFormat="1" ht="16.5" customHeight="1">
      <c r="A20" s="187"/>
      <c r="B20" s="12">
        <v>15</v>
      </c>
      <c r="C20" s="5" t="s">
        <v>140</v>
      </c>
      <c r="D20" s="5" t="s">
        <v>141</v>
      </c>
      <c r="E20" s="73" t="s">
        <v>142</v>
      </c>
      <c r="F20" s="71">
        <v>1</v>
      </c>
      <c r="G20" s="22">
        <v>0</v>
      </c>
      <c r="H20" s="22">
        <v>1</v>
      </c>
      <c r="I20" s="22">
        <v>1</v>
      </c>
      <c r="J20" s="22">
        <v>2</v>
      </c>
      <c r="K20" s="22">
        <v>2</v>
      </c>
      <c r="L20" s="184"/>
      <c r="M20" s="22">
        <v>1</v>
      </c>
      <c r="N20" s="22">
        <v>1</v>
      </c>
      <c r="O20" s="22">
        <v>1</v>
      </c>
      <c r="P20" s="22">
        <v>1</v>
      </c>
      <c r="Q20" s="22">
        <v>1</v>
      </c>
      <c r="R20" s="22">
        <v>2</v>
      </c>
      <c r="S20" s="22">
        <v>1</v>
      </c>
      <c r="T20" s="22">
        <v>1</v>
      </c>
      <c r="U20" s="22">
        <v>1</v>
      </c>
      <c r="V20" s="92">
        <v>1</v>
      </c>
      <c r="W20" s="22">
        <v>1</v>
      </c>
      <c r="X20" s="22">
        <v>1</v>
      </c>
      <c r="Y20" s="22">
        <v>1</v>
      </c>
      <c r="Z20" s="22">
        <v>2</v>
      </c>
      <c r="AA20" s="22">
        <v>2</v>
      </c>
      <c r="AB20" s="22">
        <v>1</v>
      </c>
      <c r="AC20" s="22" t="s">
        <v>201</v>
      </c>
      <c r="AD20" s="22">
        <v>2</v>
      </c>
      <c r="AE20" s="22">
        <v>1</v>
      </c>
      <c r="AF20" s="22">
        <v>1</v>
      </c>
      <c r="AG20" s="22">
        <v>1</v>
      </c>
      <c r="AH20" s="22" t="s">
        <v>201</v>
      </c>
      <c r="AI20" s="22">
        <v>2</v>
      </c>
      <c r="AJ20" s="22">
        <v>1</v>
      </c>
      <c r="AK20" s="22">
        <v>1</v>
      </c>
      <c r="AL20" s="22">
        <v>1</v>
      </c>
      <c r="AM20" s="22" t="s">
        <v>201</v>
      </c>
      <c r="AN20" s="22" t="s">
        <v>201</v>
      </c>
      <c r="AO20" s="22" t="s">
        <v>201</v>
      </c>
      <c r="AP20" s="22">
        <v>1</v>
      </c>
      <c r="AQ20" s="22">
        <v>2</v>
      </c>
      <c r="AR20" s="22">
        <v>1</v>
      </c>
      <c r="AS20" s="22">
        <v>2</v>
      </c>
      <c r="AT20" s="22">
        <v>1</v>
      </c>
      <c r="AU20" s="22">
        <v>1</v>
      </c>
      <c r="AV20" s="22">
        <v>1</v>
      </c>
      <c r="AW20" s="22">
        <v>2</v>
      </c>
      <c r="AX20" s="22">
        <v>1</v>
      </c>
      <c r="AY20" s="22">
        <v>1</v>
      </c>
      <c r="AZ20" s="22">
        <v>1</v>
      </c>
      <c r="BA20" s="184"/>
      <c r="BB20" s="184"/>
      <c r="BC20" s="22" t="s">
        <v>201</v>
      </c>
      <c r="BD20" s="22">
        <v>1</v>
      </c>
      <c r="BE20" s="22">
        <v>1</v>
      </c>
      <c r="BF20" s="22">
        <v>1</v>
      </c>
      <c r="BG20" s="115" t="s">
        <v>201</v>
      </c>
      <c r="BH20" s="115" t="s">
        <v>201</v>
      </c>
      <c r="BI20" s="115">
        <v>1</v>
      </c>
      <c r="BJ20" s="115">
        <v>1</v>
      </c>
      <c r="BK20" s="115">
        <v>1</v>
      </c>
      <c r="BL20" s="115">
        <v>2</v>
      </c>
      <c r="BM20" s="115">
        <v>2</v>
      </c>
      <c r="BN20" s="115">
        <v>2</v>
      </c>
      <c r="BO20" s="115" t="s">
        <v>201</v>
      </c>
      <c r="BP20" s="22">
        <v>2</v>
      </c>
      <c r="BQ20" s="22" t="s">
        <v>201</v>
      </c>
      <c r="BR20" s="22" t="s">
        <v>201</v>
      </c>
      <c r="BS20" s="22">
        <v>1</v>
      </c>
      <c r="BT20" s="115">
        <v>1</v>
      </c>
      <c r="BU20" s="25">
        <f t="shared" si="0"/>
        <v>66</v>
      </c>
      <c r="BV20" s="127">
        <f>Arbeitseinsätze_2014!P20</f>
        <v>8</v>
      </c>
      <c r="BW20" s="127">
        <f t="shared" si="1"/>
        <v>74</v>
      </c>
      <c r="BX20" s="133">
        <f t="shared" si="2"/>
        <v>0.925</v>
      </c>
      <c r="BY20" s="275"/>
      <c r="BZ20" s="299">
        <v>8</v>
      </c>
      <c r="CA20" s="300">
        <v>6</v>
      </c>
      <c r="CB20" s="150"/>
    </row>
    <row r="21" spans="1:80" s="53" customFormat="1" ht="16.5" customHeight="1">
      <c r="A21" s="187"/>
      <c r="B21" s="12">
        <v>16</v>
      </c>
      <c r="C21" s="6" t="s">
        <v>75</v>
      </c>
      <c r="D21" s="6" t="s">
        <v>2</v>
      </c>
      <c r="E21" s="73" t="s">
        <v>96</v>
      </c>
      <c r="F21" s="71">
        <v>1</v>
      </c>
      <c r="G21" s="22">
        <v>1</v>
      </c>
      <c r="H21" s="22">
        <v>0</v>
      </c>
      <c r="I21" s="22">
        <v>1</v>
      </c>
      <c r="J21" s="22">
        <v>2</v>
      </c>
      <c r="K21" s="22">
        <v>2</v>
      </c>
      <c r="L21" s="184"/>
      <c r="M21" s="22">
        <v>1</v>
      </c>
      <c r="N21" s="22" t="s">
        <v>201</v>
      </c>
      <c r="O21" s="22">
        <v>1</v>
      </c>
      <c r="P21" s="22">
        <v>1</v>
      </c>
      <c r="Q21" s="22" t="s">
        <v>201</v>
      </c>
      <c r="R21" s="22" t="s">
        <v>201</v>
      </c>
      <c r="S21" s="22" t="s">
        <v>201</v>
      </c>
      <c r="T21" s="22" t="s">
        <v>201</v>
      </c>
      <c r="U21" s="22">
        <v>1</v>
      </c>
      <c r="V21" s="92">
        <v>1</v>
      </c>
      <c r="W21" s="22">
        <v>1</v>
      </c>
      <c r="X21" s="22">
        <v>1</v>
      </c>
      <c r="Y21" s="22">
        <v>1</v>
      </c>
      <c r="Z21" s="22">
        <v>2</v>
      </c>
      <c r="AA21" s="22">
        <v>2</v>
      </c>
      <c r="AB21" s="22">
        <v>1</v>
      </c>
      <c r="AC21" s="22">
        <v>1</v>
      </c>
      <c r="AD21" s="22">
        <v>2</v>
      </c>
      <c r="AE21" s="22">
        <v>1</v>
      </c>
      <c r="AF21" s="22">
        <v>1</v>
      </c>
      <c r="AG21" s="22">
        <v>1</v>
      </c>
      <c r="AH21" s="22">
        <v>1</v>
      </c>
      <c r="AI21" s="22" t="s">
        <v>201</v>
      </c>
      <c r="AJ21" s="22" t="s">
        <v>201</v>
      </c>
      <c r="AK21" s="22">
        <v>1</v>
      </c>
      <c r="AL21" s="22">
        <v>1</v>
      </c>
      <c r="AM21" s="22">
        <v>1</v>
      </c>
      <c r="AN21" s="22">
        <v>2</v>
      </c>
      <c r="AO21" s="22" t="s">
        <v>201</v>
      </c>
      <c r="AP21" s="22">
        <v>1</v>
      </c>
      <c r="AQ21" s="22">
        <v>2</v>
      </c>
      <c r="AR21" s="22">
        <v>1</v>
      </c>
      <c r="AS21" s="22">
        <v>2</v>
      </c>
      <c r="AT21" s="22">
        <v>1</v>
      </c>
      <c r="AU21" s="22">
        <v>1</v>
      </c>
      <c r="AV21" s="22">
        <v>1</v>
      </c>
      <c r="AW21" s="22">
        <v>2</v>
      </c>
      <c r="AX21" s="22">
        <v>1</v>
      </c>
      <c r="AY21" s="22">
        <v>1</v>
      </c>
      <c r="AZ21" s="22" t="s">
        <v>201</v>
      </c>
      <c r="BA21" s="184"/>
      <c r="BB21" s="184"/>
      <c r="BC21" s="22">
        <v>1</v>
      </c>
      <c r="BD21" s="22" t="s">
        <v>201</v>
      </c>
      <c r="BE21" s="22">
        <v>1</v>
      </c>
      <c r="BF21" s="22">
        <v>1</v>
      </c>
      <c r="BG21" s="115">
        <v>1</v>
      </c>
      <c r="BH21" s="115">
        <v>1</v>
      </c>
      <c r="BI21" s="115" t="s">
        <v>201</v>
      </c>
      <c r="BJ21" s="115">
        <v>1</v>
      </c>
      <c r="BK21" s="115">
        <v>1</v>
      </c>
      <c r="BL21" s="115">
        <v>2</v>
      </c>
      <c r="BM21" s="115">
        <v>2</v>
      </c>
      <c r="BN21" s="115">
        <v>2</v>
      </c>
      <c r="BO21" s="115">
        <v>2</v>
      </c>
      <c r="BP21" s="22" t="s">
        <v>201</v>
      </c>
      <c r="BQ21" s="22">
        <v>1</v>
      </c>
      <c r="BR21" s="22" t="s">
        <v>201</v>
      </c>
      <c r="BS21" s="22" t="s">
        <v>201</v>
      </c>
      <c r="BT21" s="115" t="s">
        <v>201</v>
      </c>
      <c r="BU21" s="25">
        <f t="shared" si="0"/>
        <v>61</v>
      </c>
      <c r="BV21" s="127">
        <f>Arbeitseinsätze_2014!P21</f>
        <v>0</v>
      </c>
      <c r="BW21" s="127">
        <f t="shared" si="1"/>
        <v>61</v>
      </c>
      <c r="BX21" s="133">
        <f t="shared" si="2"/>
        <v>0.7625</v>
      </c>
      <c r="BY21" s="275"/>
      <c r="BZ21" s="299">
        <v>18</v>
      </c>
      <c r="CA21" s="300">
        <v>12</v>
      </c>
      <c r="CB21" s="150"/>
    </row>
    <row r="22" spans="1:80" s="53" customFormat="1" ht="16.5" customHeight="1">
      <c r="A22" s="187"/>
      <c r="B22" s="12">
        <v>17</v>
      </c>
      <c r="C22" s="6" t="s">
        <v>164</v>
      </c>
      <c r="D22" s="6" t="s">
        <v>73</v>
      </c>
      <c r="E22" s="73" t="s">
        <v>74</v>
      </c>
      <c r="F22" s="71">
        <v>1</v>
      </c>
      <c r="G22" s="22">
        <v>0</v>
      </c>
      <c r="H22" s="22">
        <v>0</v>
      </c>
      <c r="I22" s="22">
        <v>1</v>
      </c>
      <c r="J22" s="22">
        <v>2</v>
      </c>
      <c r="K22" s="22">
        <v>2</v>
      </c>
      <c r="L22" s="184"/>
      <c r="M22" s="22">
        <v>1</v>
      </c>
      <c r="N22" s="22">
        <v>1</v>
      </c>
      <c r="O22" s="22">
        <v>1</v>
      </c>
      <c r="P22" s="22">
        <v>1</v>
      </c>
      <c r="Q22" s="22" t="s">
        <v>201</v>
      </c>
      <c r="R22" s="22" t="s">
        <v>201</v>
      </c>
      <c r="S22" s="22" t="s">
        <v>201</v>
      </c>
      <c r="T22" s="22">
        <v>1</v>
      </c>
      <c r="U22" s="22">
        <v>1</v>
      </c>
      <c r="V22" s="92">
        <v>1</v>
      </c>
      <c r="W22" s="22">
        <v>1</v>
      </c>
      <c r="X22" s="22">
        <v>1</v>
      </c>
      <c r="Y22" s="22">
        <v>1</v>
      </c>
      <c r="Z22" s="22">
        <v>2</v>
      </c>
      <c r="AA22" s="22">
        <v>2</v>
      </c>
      <c r="AB22" s="22" t="s">
        <v>201</v>
      </c>
      <c r="AC22" s="22">
        <v>1</v>
      </c>
      <c r="AD22" s="22">
        <v>2</v>
      </c>
      <c r="AE22" s="22">
        <v>1</v>
      </c>
      <c r="AF22" s="22">
        <v>1</v>
      </c>
      <c r="AG22" s="22">
        <v>1</v>
      </c>
      <c r="AH22" s="22">
        <v>1</v>
      </c>
      <c r="AI22" s="22">
        <v>2</v>
      </c>
      <c r="AJ22" s="22">
        <v>1</v>
      </c>
      <c r="AK22" s="22" t="s">
        <v>201</v>
      </c>
      <c r="AL22" s="22">
        <v>1</v>
      </c>
      <c r="AM22" s="22">
        <v>1</v>
      </c>
      <c r="AN22" s="22">
        <v>2</v>
      </c>
      <c r="AO22" s="22">
        <v>1</v>
      </c>
      <c r="AP22" s="22">
        <v>1</v>
      </c>
      <c r="AQ22" s="22">
        <v>2</v>
      </c>
      <c r="AR22" s="22">
        <v>1</v>
      </c>
      <c r="AS22" s="22">
        <v>2</v>
      </c>
      <c r="AT22" s="22">
        <v>1</v>
      </c>
      <c r="AU22" s="22" t="s">
        <v>201</v>
      </c>
      <c r="AV22" s="22" t="s">
        <v>201</v>
      </c>
      <c r="AW22" s="22">
        <v>2</v>
      </c>
      <c r="AX22" s="22">
        <v>1</v>
      </c>
      <c r="AY22" s="22">
        <v>1</v>
      </c>
      <c r="AZ22" s="22">
        <v>1</v>
      </c>
      <c r="BA22" s="184"/>
      <c r="BB22" s="184"/>
      <c r="BC22" s="22" t="s">
        <v>201</v>
      </c>
      <c r="BD22" s="22">
        <v>1</v>
      </c>
      <c r="BE22" s="22" t="s">
        <v>201</v>
      </c>
      <c r="BF22" s="22" t="s">
        <v>201</v>
      </c>
      <c r="BG22" s="115">
        <v>1</v>
      </c>
      <c r="BH22" s="115">
        <v>1</v>
      </c>
      <c r="BI22" s="115">
        <v>1</v>
      </c>
      <c r="BJ22" s="115">
        <v>1</v>
      </c>
      <c r="BK22" s="115">
        <v>1</v>
      </c>
      <c r="BL22" s="115">
        <v>2</v>
      </c>
      <c r="BM22" s="115">
        <v>2</v>
      </c>
      <c r="BN22" s="115">
        <v>2</v>
      </c>
      <c r="BO22" s="115">
        <v>2</v>
      </c>
      <c r="BP22" s="22" t="s">
        <v>201</v>
      </c>
      <c r="BQ22" s="22">
        <v>1</v>
      </c>
      <c r="BR22" s="22">
        <v>1</v>
      </c>
      <c r="BS22" s="22" t="s">
        <v>201</v>
      </c>
      <c r="BT22" s="115" t="s">
        <v>201</v>
      </c>
      <c r="BU22" s="25">
        <f t="shared" si="0"/>
        <v>63</v>
      </c>
      <c r="BV22" s="127">
        <f>Arbeitseinsätze_2014!P22</f>
        <v>0</v>
      </c>
      <c r="BW22" s="127">
        <f t="shared" si="1"/>
        <v>63</v>
      </c>
      <c r="BX22" s="133">
        <f t="shared" si="2"/>
        <v>0.7875</v>
      </c>
      <c r="BY22" s="275"/>
      <c r="BZ22" s="299">
        <v>16</v>
      </c>
      <c r="CA22" s="300">
        <v>10</v>
      </c>
      <c r="CB22" s="150"/>
    </row>
    <row r="23" spans="1:80" s="53" customFormat="1" ht="16.5" customHeight="1">
      <c r="A23" s="187"/>
      <c r="B23" s="12">
        <v>18</v>
      </c>
      <c r="C23" s="6" t="s">
        <v>22</v>
      </c>
      <c r="D23" s="6" t="s">
        <v>19</v>
      </c>
      <c r="E23" s="73" t="s">
        <v>135</v>
      </c>
      <c r="F23" s="71">
        <v>1</v>
      </c>
      <c r="G23" s="22">
        <v>1</v>
      </c>
      <c r="H23" s="22">
        <v>0</v>
      </c>
      <c r="I23" s="22">
        <v>1</v>
      </c>
      <c r="J23" s="22">
        <v>2</v>
      </c>
      <c r="K23" s="22">
        <v>2</v>
      </c>
      <c r="L23" s="184"/>
      <c r="M23" s="22">
        <v>1</v>
      </c>
      <c r="N23" s="22">
        <v>1</v>
      </c>
      <c r="O23" s="22">
        <v>-1</v>
      </c>
      <c r="P23" s="22">
        <v>-1</v>
      </c>
      <c r="Q23" s="22">
        <v>1</v>
      </c>
      <c r="R23" s="22" t="s">
        <v>201</v>
      </c>
      <c r="S23" s="22">
        <v>1</v>
      </c>
      <c r="T23" s="22" t="s">
        <v>201</v>
      </c>
      <c r="U23" s="22">
        <v>1</v>
      </c>
      <c r="V23" s="92">
        <v>1</v>
      </c>
      <c r="W23" s="22" t="s">
        <v>201</v>
      </c>
      <c r="X23" s="22" t="s">
        <v>201</v>
      </c>
      <c r="Y23" s="22" t="s">
        <v>201</v>
      </c>
      <c r="Z23" s="22" t="s">
        <v>201</v>
      </c>
      <c r="AA23" s="22" t="s">
        <v>201</v>
      </c>
      <c r="AB23" s="22" t="s">
        <v>201</v>
      </c>
      <c r="AC23" s="22" t="s">
        <v>201</v>
      </c>
      <c r="AD23" s="22" t="s">
        <v>201</v>
      </c>
      <c r="AE23" s="22" t="s">
        <v>201</v>
      </c>
      <c r="AF23" s="22" t="s">
        <v>201</v>
      </c>
      <c r="AG23" s="22" t="s">
        <v>201</v>
      </c>
      <c r="AH23" s="22" t="s">
        <v>201</v>
      </c>
      <c r="AI23" s="22" t="s">
        <v>201</v>
      </c>
      <c r="AJ23" s="22" t="s">
        <v>201</v>
      </c>
      <c r="AK23" s="22" t="s">
        <v>201</v>
      </c>
      <c r="AL23" s="22" t="s">
        <v>201</v>
      </c>
      <c r="AM23" s="22" t="s">
        <v>201</v>
      </c>
      <c r="AN23" s="22" t="s">
        <v>201</v>
      </c>
      <c r="AO23" s="22" t="s">
        <v>201</v>
      </c>
      <c r="AP23" s="22" t="s">
        <v>201</v>
      </c>
      <c r="AQ23" s="22" t="s">
        <v>201</v>
      </c>
      <c r="AR23" s="22" t="s">
        <v>201</v>
      </c>
      <c r="AS23" s="22" t="s">
        <v>201</v>
      </c>
      <c r="AT23" s="22" t="s">
        <v>201</v>
      </c>
      <c r="AU23" s="22" t="s">
        <v>201</v>
      </c>
      <c r="AV23" s="22">
        <v>1</v>
      </c>
      <c r="AW23" s="22">
        <v>2</v>
      </c>
      <c r="AX23" s="22">
        <v>1</v>
      </c>
      <c r="AY23" s="22">
        <v>-1</v>
      </c>
      <c r="AZ23" s="22" t="s">
        <v>201</v>
      </c>
      <c r="BA23" s="184"/>
      <c r="BB23" s="184"/>
      <c r="BC23" s="22">
        <v>1</v>
      </c>
      <c r="BD23" s="22" t="s">
        <v>201</v>
      </c>
      <c r="BE23" s="22" t="s">
        <v>201</v>
      </c>
      <c r="BF23" s="22">
        <v>1</v>
      </c>
      <c r="BG23" s="115">
        <v>1</v>
      </c>
      <c r="BH23" s="115">
        <v>1</v>
      </c>
      <c r="BI23" s="115">
        <v>1</v>
      </c>
      <c r="BJ23" s="115">
        <v>1</v>
      </c>
      <c r="BK23" s="115">
        <v>1</v>
      </c>
      <c r="BL23" s="115" t="s">
        <v>201</v>
      </c>
      <c r="BM23" s="115">
        <v>2</v>
      </c>
      <c r="BN23" s="115">
        <v>2</v>
      </c>
      <c r="BO23" s="115">
        <v>2</v>
      </c>
      <c r="BP23" s="22">
        <v>-1</v>
      </c>
      <c r="BQ23" s="22">
        <v>1</v>
      </c>
      <c r="BR23" s="22">
        <v>1</v>
      </c>
      <c r="BS23" s="22" t="s">
        <v>201</v>
      </c>
      <c r="BT23" s="115">
        <v>-1</v>
      </c>
      <c r="BU23" s="25">
        <f t="shared" si="0"/>
        <v>27</v>
      </c>
      <c r="BV23" s="127">
        <f>Arbeitseinsätze_2014!P23</f>
        <v>0</v>
      </c>
      <c r="BW23" s="127">
        <f t="shared" si="1"/>
        <v>27</v>
      </c>
      <c r="BX23" s="133">
        <f t="shared" si="2"/>
        <v>0.3375</v>
      </c>
      <c r="BY23" s="275"/>
      <c r="BZ23" s="299">
        <v>38</v>
      </c>
      <c r="CA23" s="300">
        <v>23</v>
      </c>
      <c r="CB23" s="150"/>
    </row>
    <row r="24" spans="1:80" s="53" customFormat="1" ht="16.5" customHeight="1">
      <c r="A24" s="187"/>
      <c r="B24" s="12">
        <v>19</v>
      </c>
      <c r="C24" s="6" t="s">
        <v>181</v>
      </c>
      <c r="D24" s="6" t="s">
        <v>103</v>
      </c>
      <c r="E24" s="73" t="s">
        <v>104</v>
      </c>
      <c r="F24" s="71">
        <v>0</v>
      </c>
      <c r="G24" s="22">
        <v>0</v>
      </c>
      <c r="H24" s="22">
        <v>0</v>
      </c>
      <c r="I24" s="22">
        <v>1</v>
      </c>
      <c r="J24" s="22">
        <v>2</v>
      </c>
      <c r="K24" s="22">
        <v>2</v>
      </c>
      <c r="L24" s="184"/>
      <c r="M24" s="22" t="s">
        <v>201</v>
      </c>
      <c r="N24" s="22">
        <v>1</v>
      </c>
      <c r="O24" s="22">
        <v>1</v>
      </c>
      <c r="P24" s="22" t="s">
        <v>201</v>
      </c>
      <c r="Q24" s="22">
        <v>1</v>
      </c>
      <c r="R24" s="22" t="s">
        <v>201</v>
      </c>
      <c r="S24" s="22" t="s">
        <v>201</v>
      </c>
      <c r="T24" s="22" t="s">
        <v>201</v>
      </c>
      <c r="U24" s="22">
        <v>-1</v>
      </c>
      <c r="V24" s="92" t="s">
        <v>201</v>
      </c>
      <c r="W24" s="22">
        <v>1</v>
      </c>
      <c r="X24" s="22" t="s">
        <v>201</v>
      </c>
      <c r="Y24" s="22">
        <v>1</v>
      </c>
      <c r="Z24" s="22" t="s">
        <v>201</v>
      </c>
      <c r="AA24" s="22">
        <v>2</v>
      </c>
      <c r="AB24" s="22">
        <v>1</v>
      </c>
      <c r="AC24" s="22">
        <v>1</v>
      </c>
      <c r="AD24" s="22" t="s">
        <v>201</v>
      </c>
      <c r="AE24" s="22" t="s">
        <v>201</v>
      </c>
      <c r="AF24" s="22" t="s">
        <v>201</v>
      </c>
      <c r="AG24" s="22">
        <v>1</v>
      </c>
      <c r="AH24" s="22" t="s">
        <v>201</v>
      </c>
      <c r="AI24" s="22">
        <v>-1</v>
      </c>
      <c r="AJ24" s="22" t="s">
        <v>201</v>
      </c>
      <c r="AK24" s="22">
        <v>1</v>
      </c>
      <c r="AL24" s="22">
        <v>1</v>
      </c>
      <c r="AM24" s="22">
        <v>1</v>
      </c>
      <c r="AN24" s="22">
        <v>2</v>
      </c>
      <c r="AO24" s="22" t="s">
        <v>201</v>
      </c>
      <c r="AP24" s="22">
        <v>1</v>
      </c>
      <c r="AQ24" s="22">
        <v>2</v>
      </c>
      <c r="AR24" s="22">
        <v>1</v>
      </c>
      <c r="AS24" s="22" t="s">
        <v>201</v>
      </c>
      <c r="AT24" s="22" t="s">
        <v>201</v>
      </c>
      <c r="AU24" s="22">
        <v>1</v>
      </c>
      <c r="AV24" s="22">
        <v>1</v>
      </c>
      <c r="AW24" s="22">
        <v>2</v>
      </c>
      <c r="AX24" s="22">
        <v>1</v>
      </c>
      <c r="AY24" s="22">
        <v>-1</v>
      </c>
      <c r="AZ24" s="22">
        <v>-1</v>
      </c>
      <c r="BA24" s="184"/>
      <c r="BB24" s="184"/>
      <c r="BC24" s="22">
        <v>1</v>
      </c>
      <c r="BD24" s="22">
        <v>1</v>
      </c>
      <c r="BE24" s="22" t="s">
        <v>201</v>
      </c>
      <c r="BF24" s="22">
        <v>1</v>
      </c>
      <c r="BG24" s="115">
        <v>1</v>
      </c>
      <c r="BH24" s="115">
        <v>1</v>
      </c>
      <c r="BI24" s="115" t="s">
        <v>201</v>
      </c>
      <c r="BJ24" s="115">
        <v>1</v>
      </c>
      <c r="BK24" s="115">
        <v>1</v>
      </c>
      <c r="BL24" s="115">
        <v>2</v>
      </c>
      <c r="BM24" s="115">
        <v>2</v>
      </c>
      <c r="BN24" s="115">
        <v>2</v>
      </c>
      <c r="BO24" s="115">
        <v>2</v>
      </c>
      <c r="BP24" s="22">
        <v>-1</v>
      </c>
      <c r="BQ24" s="22">
        <v>1</v>
      </c>
      <c r="BR24" s="22" t="s">
        <v>201</v>
      </c>
      <c r="BS24" s="22">
        <v>1</v>
      </c>
      <c r="BT24" s="115">
        <v>1</v>
      </c>
      <c r="BU24" s="25">
        <f t="shared" si="0"/>
        <v>42</v>
      </c>
      <c r="BV24" s="127">
        <f>Arbeitseinsätze_2014!P24</f>
        <v>0</v>
      </c>
      <c r="BW24" s="127">
        <f t="shared" si="1"/>
        <v>42</v>
      </c>
      <c r="BX24" s="133">
        <f t="shared" si="2"/>
        <v>0.525</v>
      </c>
      <c r="BY24" s="275"/>
      <c r="BZ24" s="299">
        <v>30</v>
      </c>
      <c r="CA24" s="300">
        <v>19</v>
      </c>
      <c r="CB24" s="150"/>
    </row>
    <row r="25" spans="1:80" s="53" customFormat="1" ht="16.5" customHeight="1">
      <c r="A25" s="187"/>
      <c r="B25" s="12">
        <v>20</v>
      </c>
      <c r="C25" s="6" t="s">
        <v>152</v>
      </c>
      <c r="D25" s="6" t="s">
        <v>2</v>
      </c>
      <c r="E25" s="73" t="s">
        <v>153</v>
      </c>
      <c r="F25" s="71">
        <v>1</v>
      </c>
      <c r="G25" s="22">
        <v>0</v>
      </c>
      <c r="H25" s="22">
        <v>0</v>
      </c>
      <c r="I25" s="22">
        <v>1</v>
      </c>
      <c r="J25" s="22">
        <v>2</v>
      </c>
      <c r="K25" s="22">
        <v>2</v>
      </c>
      <c r="L25" s="184"/>
      <c r="M25" s="22">
        <v>1</v>
      </c>
      <c r="N25" s="22">
        <v>1</v>
      </c>
      <c r="O25" s="22">
        <v>1</v>
      </c>
      <c r="P25" s="22">
        <v>1</v>
      </c>
      <c r="Q25" s="22">
        <v>1</v>
      </c>
      <c r="R25" s="22">
        <v>2</v>
      </c>
      <c r="S25" s="22">
        <v>1</v>
      </c>
      <c r="T25" s="22">
        <v>1</v>
      </c>
      <c r="U25" s="22">
        <v>1</v>
      </c>
      <c r="V25" s="92">
        <v>1</v>
      </c>
      <c r="W25" s="22">
        <v>1</v>
      </c>
      <c r="X25" s="22">
        <v>1</v>
      </c>
      <c r="Y25" s="22">
        <v>1</v>
      </c>
      <c r="Z25" s="22">
        <v>2</v>
      </c>
      <c r="AA25" s="22">
        <v>2</v>
      </c>
      <c r="AB25" s="22">
        <v>1</v>
      </c>
      <c r="AC25" s="22">
        <v>1</v>
      </c>
      <c r="AD25" s="22" t="s">
        <v>201</v>
      </c>
      <c r="AE25" s="22" t="s">
        <v>201</v>
      </c>
      <c r="AF25" s="22">
        <v>1</v>
      </c>
      <c r="AG25" s="22">
        <v>1</v>
      </c>
      <c r="AH25" s="22">
        <v>1</v>
      </c>
      <c r="AI25" s="22">
        <v>2</v>
      </c>
      <c r="AJ25" s="22">
        <v>1</v>
      </c>
      <c r="AK25" s="22" t="s">
        <v>201</v>
      </c>
      <c r="AL25" s="22">
        <v>1</v>
      </c>
      <c r="AM25" s="22" t="s">
        <v>201</v>
      </c>
      <c r="AN25" s="22" t="s">
        <v>201</v>
      </c>
      <c r="AO25" s="22" t="s">
        <v>201</v>
      </c>
      <c r="AP25" s="22">
        <v>1</v>
      </c>
      <c r="AQ25" s="22" t="s">
        <v>201</v>
      </c>
      <c r="AR25" s="22">
        <v>1</v>
      </c>
      <c r="AS25" s="22">
        <v>2</v>
      </c>
      <c r="AT25" s="22">
        <v>1</v>
      </c>
      <c r="AU25" s="22">
        <v>1</v>
      </c>
      <c r="AV25" s="22">
        <v>1</v>
      </c>
      <c r="AW25" s="22">
        <v>2</v>
      </c>
      <c r="AX25" s="22">
        <v>1</v>
      </c>
      <c r="AY25" s="22" t="s">
        <v>201</v>
      </c>
      <c r="AZ25" s="22">
        <v>1</v>
      </c>
      <c r="BA25" s="184"/>
      <c r="BB25" s="184"/>
      <c r="BC25" s="22" t="s">
        <v>201</v>
      </c>
      <c r="BD25" s="22">
        <v>1</v>
      </c>
      <c r="BE25" s="22">
        <v>1</v>
      </c>
      <c r="BF25" s="22">
        <v>1</v>
      </c>
      <c r="BG25" s="115">
        <v>1</v>
      </c>
      <c r="BH25" s="115">
        <v>1</v>
      </c>
      <c r="BI25" s="115">
        <v>1</v>
      </c>
      <c r="BJ25" s="115">
        <v>1</v>
      </c>
      <c r="BK25" s="115">
        <v>1</v>
      </c>
      <c r="BL25" s="115">
        <v>2</v>
      </c>
      <c r="BM25" s="115">
        <v>2</v>
      </c>
      <c r="BN25" s="115">
        <v>2</v>
      </c>
      <c r="BO25" s="115">
        <v>2</v>
      </c>
      <c r="BP25" s="22" t="s">
        <v>201</v>
      </c>
      <c r="BQ25" s="22">
        <v>1</v>
      </c>
      <c r="BR25" s="22">
        <v>1</v>
      </c>
      <c r="BS25" s="22" t="s">
        <v>201</v>
      </c>
      <c r="BT25" s="115">
        <v>1</v>
      </c>
      <c r="BU25" s="25">
        <f t="shared" si="0"/>
        <v>63</v>
      </c>
      <c r="BV25" s="127">
        <f>Arbeitseinsätze_2014!P25</f>
        <v>2</v>
      </c>
      <c r="BW25" s="127">
        <f t="shared" si="1"/>
        <v>65</v>
      </c>
      <c r="BX25" s="133">
        <f t="shared" si="2"/>
        <v>0.8125</v>
      </c>
      <c r="BY25" s="275"/>
      <c r="BZ25" s="299">
        <v>14</v>
      </c>
      <c r="CA25" s="300">
        <v>9</v>
      </c>
      <c r="CB25" s="150"/>
    </row>
    <row r="26" spans="1:80" s="53" customFormat="1" ht="16.5" customHeight="1">
      <c r="A26" s="187"/>
      <c r="B26" s="12">
        <v>21</v>
      </c>
      <c r="C26" s="6" t="s">
        <v>31</v>
      </c>
      <c r="D26" s="6" t="s">
        <v>76</v>
      </c>
      <c r="E26" s="73" t="s">
        <v>99</v>
      </c>
      <c r="F26" s="71" t="s">
        <v>201</v>
      </c>
      <c r="G26" s="22">
        <v>1</v>
      </c>
      <c r="H26" s="22">
        <v>1</v>
      </c>
      <c r="I26" s="22" t="s">
        <v>201</v>
      </c>
      <c r="J26" s="22" t="s">
        <v>201</v>
      </c>
      <c r="K26" s="22" t="s">
        <v>201</v>
      </c>
      <c r="L26" s="184"/>
      <c r="M26" s="22" t="s">
        <v>201</v>
      </c>
      <c r="N26" s="22" t="s">
        <v>201</v>
      </c>
      <c r="O26" s="22">
        <v>1</v>
      </c>
      <c r="P26" s="22">
        <v>1</v>
      </c>
      <c r="Q26" s="22">
        <v>1</v>
      </c>
      <c r="R26" s="22">
        <v>2</v>
      </c>
      <c r="S26" s="22" t="s">
        <v>201</v>
      </c>
      <c r="T26" s="22">
        <v>1</v>
      </c>
      <c r="U26" s="22">
        <v>1</v>
      </c>
      <c r="V26" s="92">
        <v>1</v>
      </c>
      <c r="W26" s="22" t="s">
        <v>201</v>
      </c>
      <c r="X26" s="22" t="s">
        <v>201</v>
      </c>
      <c r="Y26" s="22" t="s">
        <v>201</v>
      </c>
      <c r="Z26" s="22">
        <v>2</v>
      </c>
      <c r="AA26" s="22" t="s">
        <v>201</v>
      </c>
      <c r="AB26" s="22" t="s">
        <v>201</v>
      </c>
      <c r="AC26" s="22">
        <v>1</v>
      </c>
      <c r="AD26" s="22">
        <v>2</v>
      </c>
      <c r="AE26" s="22" t="s">
        <v>201</v>
      </c>
      <c r="AF26" s="22" t="s">
        <v>201</v>
      </c>
      <c r="AG26" s="22" t="s">
        <v>201</v>
      </c>
      <c r="AH26" s="22">
        <v>1</v>
      </c>
      <c r="AI26" s="22">
        <v>2</v>
      </c>
      <c r="AJ26" s="22">
        <v>1</v>
      </c>
      <c r="AK26" s="22">
        <v>1</v>
      </c>
      <c r="AL26" s="22">
        <v>1</v>
      </c>
      <c r="AM26" s="22">
        <v>1</v>
      </c>
      <c r="AN26" s="22">
        <v>2</v>
      </c>
      <c r="AO26" s="22">
        <v>1</v>
      </c>
      <c r="AP26" s="22" t="s">
        <v>201</v>
      </c>
      <c r="AQ26" s="22" t="s">
        <v>201</v>
      </c>
      <c r="AR26" s="22" t="s">
        <v>201</v>
      </c>
      <c r="AS26" s="22">
        <v>2</v>
      </c>
      <c r="AT26" s="22">
        <v>1</v>
      </c>
      <c r="AU26" s="22">
        <v>1</v>
      </c>
      <c r="AV26" s="22">
        <v>1</v>
      </c>
      <c r="AW26" s="22">
        <v>2</v>
      </c>
      <c r="AX26" s="22" t="s">
        <v>201</v>
      </c>
      <c r="AY26" s="22">
        <v>1</v>
      </c>
      <c r="AZ26" s="22">
        <v>1</v>
      </c>
      <c r="BA26" s="184"/>
      <c r="BB26" s="184"/>
      <c r="BC26" s="22">
        <v>1</v>
      </c>
      <c r="BD26" s="22">
        <v>1</v>
      </c>
      <c r="BE26" s="22">
        <v>1</v>
      </c>
      <c r="BF26" s="22">
        <v>1</v>
      </c>
      <c r="BG26" s="115">
        <v>1</v>
      </c>
      <c r="BH26" s="115">
        <v>1</v>
      </c>
      <c r="BI26" s="115">
        <v>1</v>
      </c>
      <c r="BJ26" s="115" t="s">
        <v>201</v>
      </c>
      <c r="BK26" s="115">
        <v>1</v>
      </c>
      <c r="BL26" s="115">
        <v>2</v>
      </c>
      <c r="BM26" s="115">
        <v>2</v>
      </c>
      <c r="BN26" s="115">
        <v>2</v>
      </c>
      <c r="BO26" s="115">
        <v>2</v>
      </c>
      <c r="BP26" s="22">
        <v>2</v>
      </c>
      <c r="BQ26" s="22">
        <v>1</v>
      </c>
      <c r="BR26" s="22" t="s">
        <v>201</v>
      </c>
      <c r="BS26" s="22" t="s">
        <v>201</v>
      </c>
      <c r="BT26" s="115" t="s">
        <v>201</v>
      </c>
      <c r="BU26" s="25">
        <f t="shared" si="0"/>
        <v>53</v>
      </c>
      <c r="BV26" s="127">
        <f>Arbeitseinsätze_2014!P26</f>
        <v>10</v>
      </c>
      <c r="BW26" s="127">
        <f t="shared" si="1"/>
        <v>63</v>
      </c>
      <c r="BX26" s="133">
        <f t="shared" si="2"/>
        <v>0.7875</v>
      </c>
      <c r="BY26" s="275"/>
      <c r="BZ26" s="302">
        <v>2</v>
      </c>
      <c r="CA26" s="303">
        <v>2</v>
      </c>
      <c r="CB26" s="150"/>
    </row>
    <row r="27" spans="1:83" s="53" customFormat="1" ht="16.5" customHeight="1">
      <c r="A27" s="187"/>
      <c r="B27" s="12">
        <v>22</v>
      </c>
      <c r="C27" s="5" t="s">
        <v>31</v>
      </c>
      <c r="D27" s="5" t="s">
        <v>34</v>
      </c>
      <c r="E27" s="73" t="s">
        <v>82</v>
      </c>
      <c r="F27" s="71">
        <v>1</v>
      </c>
      <c r="G27" s="22">
        <v>1</v>
      </c>
      <c r="H27" s="22">
        <v>1</v>
      </c>
      <c r="I27" s="22">
        <v>1</v>
      </c>
      <c r="J27" s="22">
        <v>2</v>
      </c>
      <c r="K27" s="22">
        <v>2</v>
      </c>
      <c r="L27" s="184"/>
      <c r="M27" s="22">
        <v>1</v>
      </c>
      <c r="N27" s="22">
        <v>1</v>
      </c>
      <c r="O27" s="22">
        <v>1</v>
      </c>
      <c r="P27" s="22">
        <v>1</v>
      </c>
      <c r="Q27" s="22">
        <v>1</v>
      </c>
      <c r="R27" s="22">
        <v>2</v>
      </c>
      <c r="S27" s="22">
        <v>1</v>
      </c>
      <c r="T27" s="22">
        <v>1</v>
      </c>
      <c r="U27" s="22">
        <v>1</v>
      </c>
      <c r="V27" s="92">
        <v>1</v>
      </c>
      <c r="W27" s="22">
        <v>1</v>
      </c>
      <c r="X27" s="22">
        <v>1</v>
      </c>
      <c r="Y27" s="22">
        <v>1</v>
      </c>
      <c r="Z27" s="22">
        <v>2</v>
      </c>
      <c r="AA27" s="22">
        <v>2</v>
      </c>
      <c r="AB27" s="22">
        <v>1</v>
      </c>
      <c r="AC27" s="22">
        <v>1</v>
      </c>
      <c r="AD27" s="22">
        <v>2</v>
      </c>
      <c r="AE27" s="22">
        <v>1</v>
      </c>
      <c r="AF27" s="22" t="s">
        <v>201</v>
      </c>
      <c r="AG27" s="22">
        <v>1</v>
      </c>
      <c r="AH27" s="22">
        <v>1</v>
      </c>
      <c r="AI27" s="22">
        <v>2</v>
      </c>
      <c r="AJ27" s="22">
        <v>1</v>
      </c>
      <c r="AK27" s="22">
        <v>1</v>
      </c>
      <c r="AL27" s="22">
        <v>1</v>
      </c>
      <c r="AM27" s="22">
        <v>1</v>
      </c>
      <c r="AN27" s="22">
        <v>2</v>
      </c>
      <c r="AO27" s="22">
        <v>1</v>
      </c>
      <c r="AP27" s="22">
        <v>1</v>
      </c>
      <c r="AQ27" s="22">
        <v>2</v>
      </c>
      <c r="AR27" s="22">
        <v>1</v>
      </c>
      <c r="AS27" s="22">
        <v>2</v>
      </c>
      <c r="AT27" s="22">
        <v>1</v>
      </c>
      <c r="AU27" s="22">
        <v>1</v>
      </c>
      <c r="AV27" s="22">
        <v>1</v>
      </c>
      <c r="AW27" s="22">
        <v>2</v>
      </c>
      <c r="AX27" s="22">
        <v>1</v>
      </c>
      <c r="AY27" s="22">
        <v>1</v>
      </c>
      <c r="AZ27" s="22">
        <v>1</v>
      </c>
      <c r="BA27" s="184"/>
      <c r="BB27" s="184"/>
      <c r="BC27" s="22">
        <v>1</v>
      </c>
      <c r="BD27" s="22">
        <v>1</v>
      </c>
      <c r="BE27" s="22">
        <v>1</v>
      </c>
      <c r="BF27" s="22">
        <v>1</v>
      </c>
      <c r="BG27" s="115" t="s">
        <v>201</v>
      </c>
      <c r="BH27" s="115">
        <v>1</v>
      </c>
      <c r="BI27" s="115">
        <v>1</v>
      </c>
      <c r="BJ27" s="115">
        <v>1</v>
      </c>
      <c r="BK27" s="115">
        <v>1</v>
      </c>
      <c r="BL27" s="115">
        <v>2</v>
      </c>
      <c r="BM27" s="115">
        <v>2</v>
      </c>
      <c r="BN27" s="115">
        <v>2</v>
      </c>
      <c r="BO27" s="115">
        <v>2</v>
      </c>
      <c r="BP27" s="22" t="s">
        <v>201</v>
      </c>
      <c r="BQ27" s="22">
        <v>1</v>
      </c>
      <c r="BR27" s="22">
        <v>1</v>
      </c>
      <c r="BS27" s="22">
        <v>1</v>
      </c>
      <c r="BT27" s="115">
        <v>1</v>
      </c>
      <c r="BU27" s="25">
        <f t="shared" si="0"/>
        <v>76</v>
      </c>
      <c r="BV27" s="127">
        <f>Arbeitseinsätze_2014!P27</f>
        <v>12</v>
      </c>
      <c r="BW27" s="127">
        <f t="shared" si="1"/>
        <v>88</v>
      </c>
      <c r="BX27" s="133">
        <f t="shared" si="2"/>
        <v>1.1</v>
      </c>
      <c r="BY27" s="275"/>
      <c r="BZ27" s="299">
        <v>16</v>
      </c>
      <c r="CA27" s="300">
        <v>10</v>
      </c>
      <c r="CB27" s="156"/>
      <c r="CC27" s="156"/>
      <c r="CD27" s="156"/>
      <c r="CE27" s="156"/>
    </row>
    <row r="28" spans="1:80" s="53" customFormat="1" ht="16.5" customHeight="1">
      <c r="A28" s="187"/>
      <c r="B28" s="12">
        <v>23</v>
      </c>
      <c r="C28" s="5" t="s">
        <v>77</v>
      </c>
      <c r="D28" s="5" t="s">
        <v>78</v>
      </c>
      <c r="E28" s="73" t="s">
        <v>108</v>
      </c>
      <c r="F28" s="71" t="s">
        <v>201</v>
      </c>
      <c r="G28" s="22">
        <v>1</v>
      </c>
      <c r="H28" s="22">
        <v>1</v>
      </c>
      <c r="I28" s="22" t="s">
        <v>201</v>
      </c>
      <c r="J28" s="22" t="s">
        <v>201</v>
      </c>
      <c r="K28" s="22" t="s">
        <v>201</v>
      </c>
      <c r="L28" s="184"/>
      <c r="M28" s="22" t="s">
        <v>201</v>
      </c>
      <c r="N28" s="22" t="s">
        <v>201</v>
      </c>
      <c r="O28" s="22" t="s">
        <v>201</v>
      </c>
      <c r="P28" s="22" t="s">
        <v>201</v>
      </c>
      <c r="Q28" s="22" t="s">
        <v>201</v>
      </c>
      <c r="R28" s="22" t="s">
        <v>201</v>
      </c>
      <c r="S28" s="22">
        <v>1</v>
      </c>
      <c r="T28" s="22">
        <v>1</v>
      </c>
      <c r="U28" s="22">
        <v>1</v>
      </c>
      <c r="V28" s="92">
        <v>1</v>
      </c>
      <c r="W28" s="22" t="s">
        <v>201</v>
      </c>
      <c r="X28" s="22">
        <v>1</v>
      </c>
      <c r="Y28" s="22" t="s">
        <v>201</v>
      </c>
      <c r="Z28" s="22">
        <v>2</v>
      </c>
      <c r="AA28" s="22">
        <v>2</v>
      </c>
      <c r="AB28" s="22" t="s">
        <v>201</v>
      </c>
      <c r="AC28" s="22" t="s">
        <v>201</v>
      </c>
      <c r="AD28" s="22">
        <v>2</v>
      </c>
      <c r="AE28" s="22">
        <v>1</v>
      </c>
      <c r="AF28" s="22">
        <v>1</v>
      </c>
      <c r="AG28" s="22" t="s">
        <v>201</v>
      </c>
      <c r="AH28" s="22" t="s">
        <v>201</v>
      </c>
      <c r="AI28" s="22">
        <v>2</v>
      </c>
      <c r="AJ28" s="22" t="s">
        <v>201</v>
      </c>
      <c r="AK28" s="22">
        <v>1</v>
      </c>
      <c r="AL28" s="22" t="s">
        <v>201</v>
      </c>
      <c r="AM28" s="22">
        <v>1</v>
      </c>
      <c r="AN28" s="22">
        <v>2</v>
      </c>
      <c r="AO28" s="22">
        <v>1</v>
      </c>
      <c r="AP28" s="22" t="s">
        <v>201</v>
      </c>
      <c r="AQ28" s="22">
        <v>2</v>
      </c>
      <c r="AR28" s="22" t="s">
        <v>201</v>
      </c>
      <c r="AS28" s="22" t="s">
        <v>201</v>
      </c>
      <c r="AT28" s="22">
        <v>1</v>
      </c>
      <c r="AU28" s="22" t="s">
        <v>201</v>
      </c>
      <c r="AV28" s="22" t="s">
        <v>201</v>
      </c>
      <c r="AW28" s="22" t="s">
        <v>201</v>
      </c>
      <c r="AX28" s="22" t="s">
        <v>201</v>
      </c>
      <c r="AY28" s="22" t="s">
        <v>201</v>
      </c>
      <c r="AZ28" s="22" t="s">
        <v>201</v>
      </c>
      <c r="BA28" s="184"/>
      <c r="BB28" s="184"/>
      <c r="BC28" s="22" t="s">
        <v>201</v>
      </c>
      <c r="BD28" s="22">
        <v>1</v>
      </c>
      <c r="BE28" s="22" t="s">
        <v>201</v>
      </c>
      <c r="BF28" s="22">
        <v>1</v>
      </c>
      <c r="BG28" s="115">
        <v>1</v>
      </c>
      <c r="BH28" s="115">
        <v>1</v>
      </c>
      <c r="BI28" s="115" t="s">
        <v>201</v>
      </c>
      <c r="BJ28" s="115">
        <v>1</v>
      </c>
      <c r="BK28" s="115">
        <v>1</v>
      </c>
      <c r="BL28" s="115">
        <v>2</v>
      </c>
      <c r="BM28" s="115">
        <v>2</v>
      </c>
      <c r="BN28" s="115">
        <v>2</v>
      </c>
      <c r="BO28" s="115">
        <v>2</v>
      </c>
      <c r="BP28" s="22">
        <v>2</v>
      </c>
      <c r="BQ28" s="22" t="s">
        <v>201</v>
      </c>
      <c r="BR28" s="22">
        <v>1</v>
      </c>
      <c r="BS28" s="22" t="s">
        <v>201</v>
      </c>
      <c r="BT28" s="115">
        <v>1</v>
      </c>
      <c r="BU28" s="25">
        <f t="shared" si="0"/>
        <v>43</v>
      </c>
      <c r="BV28" s="127">
        <f>Arbeitseinsätze_2014!P28</f>
        <v>8</v>
      </c>
      <c r="BW28" s="127">
        <f t="shared" si="1"/>
        <v>51</v>
      </c>
      <c r="BX28" s="133">
        <f t="shared" si="2"/>
        <v>0.6375</v>
      </c>
      <c r="BY28" s="275"/>
      <c r="BZ28" s="299">
        <v>23</v>
      </c>
      <c r="CA28" s="300">
        <v>15</v>
      </c>
      <c r="CB28" s="150"/>
    </row>
    <row r="29" spans="1:80" s="53" customFormat="1" ht="16.5" customHeight="1">
      <c r="A29" s="187"/>
      <c r="B29" s="12">
        <v>24</v>
      </c>
      <c r="C29" s="5" t="s">
        <v>40</v>
      </c>
      <c r="D29" s="6" t="s">
        <v>41</v>
      </c>
      <c r="E29" s="73" t="s">
        <v>42</v>
      </c>
      <c r="F29" s="71" t="s">
        <v>201</v>
      </c>
      <c r="G29" s="22">
        <v>0</v>
      </c>
      <c r="H29" s="22">
        <v>1</v>
      </c>
      <c r="I29" s="22">
        <v>1</v>
      </c>
      <c r="J29" s="22">
        <v>2</v>
      </c>
      <c r="K29" s="22" t="s">
        <v>201</v>
      </c>
      <c r="L29" s="184"/>
      <c r="M29" s="22" t="s">
        <v>201</v>
      </c>
      <c r="N29" s="22" t="s">
        <v>201</v>
      </c>
      <c r="O29" s="22" t="s">
        <v>201</v>
      </c>
      <c r="P29" s="22" t="s">
        <v>201</v>
      </c>
      <c r="Q29" s="22" t="s">
        <v>201</v>
      </c>
      <c r="R29" s="22" t="s">
        <v>201</v>
      </c>
      <c r="S29" s="22" t="s">
        <v>201</v>
      </c>
      <c r="T29" s="22" t="s">
        <v>201</v>
      </c>
      <c r="U29" s="22">
        <v>1</v>
      </c>
      <c r="V29" s="92" t="s">
        <v>201</v>
      </c>
      <c r="W29" s="22" t="s">
        <v>201</v>
      </c>
      <c r="X29" s="22" t="s">
        <v>201</v>
      </c>
      <c r="Y29" s="22" t="s">
        <v>201</v>
      </c>
      <c r="Z29" s="22">
        <v>2</v>
      </c>
      <c r="AA29" s="22">
        <v>2</v>
      </c>
      <c r="AB29" s="22" t="s">
        <v>201</v>
      </c>
      <c r="AC29" s="22">
        <v>1</v>
      </c>
      <c r="AD29" s="22">
        <v>2</v>
      </c>
      <c r="AE29" s="22" t="s">
        <v>201</v>
      </c>
      <c r="AF29" s="22" t="s">
        <v>201</v>
      </c>
      <c r="AG29" s="22" t="s">
        <v>201</v>
      </c>
      <c r="AH29" s="22" t="s">
        <v>201</v>
      </c>
      <c r="AI29" s="22">
        <v>2</v>
      </c>
      <c r="AJ29" s="22" t="s">
        <v>201</v>
      </c>
      <c r="AK29" s="22" t="s">
        <v>201</v>
      </c>
      <c r="AL29" s="22" t="s">
        <v>201</v>
      </c>
      <c r="AM29" s="22">
        <v>1</v>
      </c>
      <c r="AN29" s="22">
        <v>2</v>
      </c>
      <c r="AO29" s="22">
        <v>1</v>
      </c>
      <c r="AP29" s="22" t="s">
        <v>201</v>
      </c>
      <c r="AQ29" s="22">
        <v>2</v>
      </c>
      <c r="AR29" s="22" t="s">
        <v>201</v>
      </c>
      <c r="AS29" s="22" t="s">
        <v>201</v>
      </c>
      <c r="AT29" s="22" t="s">
        <v>201</v>
      </c>
      <c r="AU29" s="22" t="s">
        <v>201</v>
      </c>
      <c r="AV29" s="22" t="s">
        <v>201</v>
      </c>
      <c r="AW29" s="22" t="s">
        <v>201</v>
      </c>
      <c r="AX29" s="22" t="s">
        <v>201</v>
      </c>
      <c r="AY29" s="22">
        <v>1</v>
      </c>
      <c r="AZ29" s="22">
        <v>1</v>
      </c>
      <c r="BA29" s="184"/>
      <c r="BB29" s="184"/>
      <c r="BC29" s="22">
        <v>1</v>
      </c>
      <c r="BD29" s="22">
        <v>1</v>
      </c>
      <c r="BE29" s="22" t="s">
        <v>201</v>
      </c>
      <c r="BF29" s="22" t="s">
        <v>201</v>
      </c>
      <c r="BG29" s="115" t="s">
        <v>201</v>
      </c>
      <c r="BH29" s="115" t="s">
        <v>201</v>
      </c>
      <c r="BI29" s="115" t="s">
        <v>201</v>
      </c>
      <c r="BJ29" s="115" t="s">
        <v>201</v>
      </c>
      <c r="BK29" s="115" t="s">
        <v>201</v>
      </c>
      <c r="BL29" s="115">
        <v>2</v>
      </c>
      <c r="BM29" s="115">
        <v>2</v>
      </c>
      <c r="BN29" s="115">
        <v>2</v>
      </c>
      <c r="BO29" s="115">
        <v>2</v>
      </c>
      <c r="BP29" s="22">
        <v>2</v>
      </c>
      <c r="BQ29" s="22" t="s">
        <v>201</v>
      </c>
      <c r="BR29" s="22" t="s">
        <v>201</v>
      </c>
      <c r="BS29" s="22" t="s">
        <v>201</v>
      </c>
      <c r="BT29" s="115" t="s">
        <v>201</v>
      </c>
      <c r="BU29" s="25">
        <f t="shared" si="0"/>
        <v>34</v>
      </c>
      <c r="BV29" s="127">
        <f>Arbeitseinsätze_2014!P29</f>
        <v>0</v>
      </c>
      <c r="BW29" s="127">
        <f t="shared" si="1"/>
        <v>34</v>
      </c>
      <c r="BX29" s="133">
        <f t="shared" si="2"/>
        <v>0.425</v>
      </c>
      <c r="BY29" s="275"/>
      <c r="BZ29" s="299">
        <v>34</v>
      </c>
      <c r="CA29" s="300">
        <v>21</v>
      </c>
      <c r="CB29" s="150"/>
    </row>
    <row r="30" spans="1:83" s="53" customFormat="1" ht="16.5" customHeight="1">
      <c r="A30" s="187"/>
      <c r="B30" s="12">
        <v>25</v>
      </c>
      <c r="C30" s="5" t="s">
        <v>43</v>
      </c>
      <c r="D30" s="6" t="s">
        <v>139</v>
      </c>
      <c r="E30" s="106" t="s">
        <v>227</v>
      </c>
      <c r="F30" s="71">
        <v>1</v>
      </c>
      <c r="G30" s="22">
        <v>1</v>
      </c>
      <c r="H30" s="22" t="s">
        <v>201</v>
      </c>
      <c r="I30" s="22">
        <v>1</v>
      </c>
      <c r="J30" s="22">
        <v>2</v>
      </c>
      <c r="K30" s="22">
        <v>2</v>
      </c>
      <c r="L30" s="184"/>
      <c r="M30" s="22">
        <v>1</v>
      </c>
      <c r="N30" s="22">
        <v>1</v>
      </c>
      <c r="O30" s="22">
        <v>1</v>
      </c>
      <c r="P30" s="22">
        <v>1</v>
      </c>
      <c r="Q30" s="22">
        <v>1</v>
      </c>
      <c r="R30" s="22">
        <v>2</v>
      </c>
      <c r="S30" s="22">
        <v>1</v>
      </c>
      <c r="T30" s="22">
        <v>1</v>
      </c>
      <c r="U30" s="22">
        <v>1</v>
      </c>
      <c r="V30" s="92">
        <v>1</v>
      </c>
      <c r="W30" s="22" t="s">
        <v>201</v>
      </c>
      <c r="X30" s="22">
        <v>1</v>
      </c>
      <c r="Y30" s="22">
        <v>1</v>
      </c>
      <c r="Z30" s="22">
        <v>2</v>
      </c>
      <c r="AA30" s="22">
        <v>2</v>
      </c>
      <c r="AB30" s="22">
        <v>1</v>
      </c>
      <c r="AC30" s="22">
        <v>1</v>
      </c>
      <c r="AD30" s="22">
        <v>2</v>
      </c>
      <c r="AE30" s="22">
        <v>1</v>
      </c>
      <c r="AF30" s="22" t="s">
        <v>201</v>
      </c>
      <c r="AG30" s="22">
        <v>1</v>
      </c>
      <c r="AH30" s="22">
        <v>1</v>
      </c>
      <c r="AI30" s="22">
        <v>2</v>
      </c>
      <c r="AJ30" s="22" t="s">
        <v>201</v>
      </c>
      <c r="AK30" s="22">
        <v>1</v>
      </c>
      <c r="AL30" s="22">
        <v>1</v>
      </c>
      <c r="AM30" s="22" t="s">
        <v>201</v>
      </c>
      <c r="AN30" s="22">
        <v>2</v>
      </c>
      <c r="AO30" s="22">
        <v>1</v>
      </c>
      <c r="AP30" s="22">
        <v>1</v>
      </c>
      <c r="AQ30" s="22">
        <v>2</v>
      </c>
      <c r="AR30" s="22">
        <v>1</v>
      </c>
      <c r="AS30" s="22" t="s">
        <v>201</v>
      </c>
      <c r="AT30" s="22">
        <v>1</v>
      </c>
      <c r="AU30" s="22">
        <v>1</v>
      </c>
      <c r="AV30" s="22">
        <v>1</v>
      </c>
      <c r="AW30" s="22">
        <v>2</v>
      </c>
      <c r="AX30" s="22" t="s">
        <v>201</v>
      </c>
      <c r="AY30" s="22">
        <v>1</v>
      </c>
      <c r="AZ30" s="22">
        <v>1</v>
      </c>
      <c r="BA30" s="184"/>
      <c r="BB30" s="184"/>
      <c r="BC30" s="22">
        <v>1</v>
      </c>
      <c r="BD30" s="22">
        <v>1</v>
      </c>
      <c r="BE30" s="22">
        <v>1</v>
      </c>
      <c r="BF30" s="22">
        <v>1</v>
      </c>
      <c r="BG30" s="115">
        <v>1</v>
      </c>
      <c r="BH30" s="115">
        <v>1</v>
      </c>
      <c r="BI30" s="115">
        <v>1</v>
      </c>
      <c r="BJ30" s="115">
        <v>1</v>
      </c>
      <c r="BK30" s="115">
        <v>1</v>
      </c>
      <c r="BL30" s="115">
        <v>2</v>
      </c>
      <c r="BM30" s="115">
        <v>2</v>
      </c>
      <c r="BN30" s="115">
        <v>2</v>
      </c>
      <c r="BO30" s="115">
        <v>2</v>
      </c>
      <c r="BP30" s="22" t="s">
        <v>201</v>
      </c>
      <c r="BQ30" s="22">
        <v>1</v>
      </c>
      <c r="BR30" s="22">
        <v>1</v>
      </c>
      <c r="BS30" s="22">
        <v>1</v>
      </c>
      <c r="BT30" s="115">
        <v>1</v>
      </c>
      <c r="BU30" s="25">
        <f t="shared" si="0"/>
        <v>70</v>
      </c>
      <c r="BV30" s="127">
        <f>Arbeitseinsätze_2014!P30</f>
        <v>2</v>
      </c>
      <c r="BW30" s="127">
        <f t="shared" si="1"/>
        <v>72</v>
      </c>
      <c r="BX30" s="133">
        <f t="shared" si="2"/>
        <v>0.9</v>
      </c>
      <c r="BY30" s="275"/>
      <c r="BZ30" s="299">
        <v>9</v>
      </c>
      <c r="CA30" s="300">
        <v>7</v>
      </c>
      <c r="CB30" s="155"/>
      <c r="CC30" s="155"/>
      <c r="CD30" s="155"/>
      <c r="CE30" s="155"/>
    </row>
    <row r="31" spans="1:83" s="53" customFormat="1" ht="16.5" customHeight="1">
      <c r="A31" s="187"/>
      <c r="B31" s="12">
        <v>26</v>
      </c>
      <c r="C31" s="5" t="s">
        <v>109</v>
      </c>
      <c r="D31" s="6" t="s">
        <v>110</v>
      </c>
      <c r="E31" s="73" t="s">
        <v>172</v>
      </c>
      <c r="F31" s="71">
        <v>1</v>
      </c>
      <c r="G31" s="22" t="s">
        <v>201</v>
      </c>
      <c r="H31" s="22" t="s">
        <v>201</v>
      </c>
      <c r="I31" s="22">
        <v>1</v>
      </c>
      <c r="J31" s="22">
        <v>2</v>
      </c>
      <c r="K31" s="22">
        <v>2</v>
      </c>
      <c r="L31" s="184"/>
      <c r="M31" s="22">
        <v>1</v>
      </c>
      <c r="N31" s="22" t="s">
        <v>201</v>
      </c>
      <c r="O31" s="22">
        <v>1</v>
      </c>
      <c r="P31" s="22">
        <v>1</v>
      </c>
      <c r="Q31" s="22" t="s">
        <v>201</v>
      </c>
      <c r="R31" s="22" t="s">
        <v>201</v>
      </c>
      <c r="S31" s="22">
        <v>1</v>
      </c>
      <c r="T31" s="22">
        <v>1</v>
      </c>
      <c r="U31" s="22">
        <v>1</v>
      </c>
      <c r="V31" s="92">
        <v>1</v>
      </c>
      <c r="W31" s="22">
        <v>1</v>
      </c>
      <c r="X31" s="22">
        <v>1</v>
      </c>
      <c r="Y31" s="22">
        <v>1</v>
      </c>
      <c r="Z31" s="22">
        <v>2</v>
      </c>
      <c r="AA31" s="22">
        <v>2</v>
      </c>
      <c r="AB31" s="22">
        <v>1</v>
      </c>
      <c r="AC31" s="22">
        <v>1</v>
      </c>
      <c r="AD31" s="22" t="s">
        <v>201</v>
      </c>
      <c r="AE31" s="22">
        <v>1</v>
      </c>
      <c r="AF31" s="22" t="s">
        <v>201</v>
      </c>
      <c r="AG31" s="22">
        <v>1</v>
      </c>
      <c r="AH31" s="22">
        <v>1</v>
      </c>
      <c r="AI31" s="22">
        <v>2</v>
      </c>
      <c r="AJ31" s="22" t="s">
        <v>201</v>
      </c>
      <c r="AK31" s="22" t="s">
        <v>201</v>
      </c>
      <c r="AL31" s="22" t="s">
        <v>201</v>
      </c>
      <c r="AM31" s="22" t="s">
        <v>201</v>
      </c>
      <c r="AN31" s="22" t="s">
        <v>201</v>
      </c>
      <c r="AO31" s="22">
        <v>1</v>
      </c>
      <c r="AP31" s="22">
        <v>1</v>
      </c>
      <c r="AQ31" s="22">
        <v>2</v>
      </c>
      <c r="AR31" s="22">
        <v>1</v>
      </c>
      <c r="AS31" s="22" t="s">
        <v>201</v>
      </c>
      <c r="AT31" s="22">
        <v>1</v>
      </c>
      <c r="AU31" s="22">
        <v>1</v>
      </c>
      <c r="AV31" s="22">
        <v>1</v>
      </c>
      <c r="AW31" s="22">
        <v>2</v>
      </c>
      <c r="AX31" s="22" t="s">
        <v>201</v>
      </c>
      <c r="AY31" s="22" t="s">
        <v>201</v>
      </c>
      <c r="AZ31" s="22">
        <v>1</v>
      </c>
      <c r="BA31" s="184"/>
      <c r="BB31" s="184"/>
      <c r="BC31" s="22">
        <v>1</v>
      </c>
      <c r="BD31" s="22">
        <v>1</v>
      </c>
      <c r="BE31" s="22">
        <v>1</v>
      </c>
      <c r="BF31" s="22">
        <v>1</v>
      </c>
      <c r="BG31" s="115">
        <v>1</v>
      </c>
      <c r="BH31" s="115">
        <v>1</v>
      </c>
      <c r="BI31" s="115">
        <v>1</v>
      </c>
      <c r="BJ31" s="115" t="s">
        <v>201</v>
      </c>
      <c r="BK31" s="115" t="s">
        <v>201</v>
      </c>
      <c r="BL31" s="115">
        <v>2</v>
      </c>
      <c r="BM31" s="115">
        <v>2</v>
      </c>
      <c r="BN31" s="115">
        <v>2</v>
      </c>
      <c r="BO31" s="115">
        <v>2</v>
      </c>
      <c r="BP31" s="22">
        <v>2</v>
      </c>
      <c r="BQ31" s="22">
        <v>1</v>
      </c>
      <c r="BR31" s="22">
        <v>1</v>
      </c>
      <c r="BS31" s="22">
        <v>1</v>
      </c>
      <c r="BT31" s="115">
        <v>1</v>
      </c>
      <c r="BU31" s="25">
        <f t="shared" si="0"/>
        <v>59</v>
      </c>
      <c r="BV31" s="127">
        <f>Arbeitseinsätze_2014!P31</f>
        <v>0</v>
      </c>
      <c r="BW31" s="127">
        <f t="shared" si="1"/>
        <v>59</v>
      </c>
      <c r="BX31" s="133">
        <f t="shared" si="2"/>
        <v>0.7375</v>
      </c>
      <c r="BY31" s="275"/>
      <c r="BZ31" s="299">
        <v>20</v>
      </c>
      <c r="CA31" s="300">
        <v>14</v>
      </c>
      <c r="CB31" s="155"/>
      <c r="CC31" s="155"/>
      <c r="CD31" s="155"/>
      <c r="CE31" s="155"/>
    </row>
    <row r="32" spans="1:83" s="53" customFormat="1" ht="16.5" customHeight="1">
      <c r="A32" s="187"/>
      <c r="B32" s="12">
        <v>27</v>
      </c>
      <c r="C32" s="34" t="s">
        <v>54</v>
      </c>
      <c r="D32" s="5" t="s">
        <v>51</v>
      </c>
      <c r="E32" s="73" t="s">
        <v>93</v>
      </c>
      <c r="F32" s="71">
        <v>0</v>
      </c>
      <c r="G32" s="22" t="s">
        <v>201</v>
      </c>
      <c r="H32" s="22">
        <v>1</v>
      </c>
      <c r="I32" s="22" t="s">
        <v>201</v>
      </c>
      <c r="J32" s="22" t="s">
        <v>201</v>
      </c>
      <c r="K32" s="22" t="s">
        <v>201</v>
      </c>
      <c r="L32" s="184"/>
      <c r="M32" s="22">
        <v>-1</v>
      </c>
      <c r="N32" s="22">
        <v>1</v>
      </c>
      <c r="O32" s="22">
        <v>1</v>
      </c>
      <c r="P32" s="22">
        <v>1</v>
      </c>
      <c r="Q32" s="22">
        <v>1</v>
      </c>
      <c r="R32" s="22" t="s">
        <v>201</v>
      </c>
      <c r="S32" s="22" t="s">
        <v>201</v>
      </c>
      <c r="T32" s="22">
        <v>1</v>
      </c>
      <c r="U32" s="22">
        <v>1</v>
      </c>
      <c r="V32" s="92">
        <v>1</v>
      </c>
      <c r="W32" s="22">
        <v>1</v>
      </c>
      <c r="X32" s="22">
        <v>1</v>
      </c>
      <c r="Y32" s="22" t="s">
        <v>201</v>
      </c>
      <c r="Z32" s="22">
        <v>2</v>
      </c>
      <c r="AA32" s="22" t="s">
        <v>201</v>
      </c>
      <c r="AB32" s="22">
        <v>1</v>
      </c>
      <c r="AC32" s="22" t="s">
        <v>201</v>
      </c>
      <c r="AD32" s="22" t="s">
        <v>201</v>
      </c>
      <c r="AE32" s="22">
        <v>1</v>
      </c>
      <c r="AF32" s="22">
        <v>1</v>
      </c>
      <c r="AG32" s="22">
        <v>1</v>
      </c>
      <c r="AH32" s="22" t="s">
        <v>201</v>
      </c>
      <c r="AI32" s="22">
        <v>2</v>
      </c>
      <c r="AJ32" s="22" t="s">
        <v>201</v>
      </c>
      <c r="AK32" s="22">
        <v>1</v>
      </c>
      <c r="AL32" s="22">
        <v>1</v>
      </c>
      <c r="AM32" s="22" t="s">
        <v>201</v>
      </c>
      <c r="AN32" s="22" t="s">
        <v>201</v>
      </c>
      <c r="AO32" s="22" t="s">
        <v>201</v>
      </c>
      <c r="AP32" s="22">
        <v>1</v>
      </c>
      <c r="AQ32" s="22">
        <v>2</v>
      </c>
      <c r="AR32" s="22">
        <v>1</v>
      </c>
      <c r="AS32" s="22">
        <v>2</v>
      </c>
      <c r="AT32" s="22">
        <v>-1</v>
      </c>
      <c r="AU32" s="22">
        <v>1</v>
      </c>
      <c r="AV32" s="22">
        <v>1</v>
      </c>
      <c r="AW32" s="22">
        <v>-1</v>
      </c>
      <c r="AX32" s="22">
        <v>-1</v>
      </c>
      <c r="AY32" s="22">
        <v>1</v>
      </c>
      <c r="AZ32" s="22" t="s">
        <v>201</v>
      </c>
      <c r="BA32" s="184"/>
      <c r="BB32" s="184"/>
      <c r="BC32" s="22" t="s">
        <v>201</v>
      </c>
      <c r="BD32" s="22">
        <v>1</v>
      </c>
      <c r="BE32" s="22" t="s">
        <v>201</v>
      </c>
      <c r="BF32" s="22">
        <v>1</v>
      </c>
      <c r="BG32" s="115">
        <v>1</v>
      </c>
      <c r="BH32" s="115">
        <v>1</v>
      </c>
      <c r="BI32" s="115" t="s">
        <v>201</v>
      </c>
      <c r="BJ32" s="115">
        <v>1</v>
      </c>
      <c r="BK32" s="115">
        <v>1</v>
      </c>
      <c r="BL32" s="115">
        <v>2</v>
      </c>
      <c r="BM32" s="115">
        <v>2</v>
      </c>
      <c r="BN32" s="115">
        <v>2</v>
      </c>
      <c r="BO32" s="115">
        <v>2</v>
      </c>
      <c r="BP32" s="22" t="s">
        <v>201</v>
      </c>
      <c r="BQ32" s="22">
        <v>1</v>
      </c>
      <c r="BR32" s="22">
        <v>1</v>
      </c>
      <c r="BS32" s="22">
        <v>1</v>
      </c>
      <c r="BT32" s="115">
        <v>1</v>
      </c>
      <c r="BU32" s="25">
        <f t="shared" si="0"/>
        <v>43</v>
      </c>
      <c r="BV32" s="127">
        <f>Arbeitseinsätze_2014!P32</f>
        <v>4</v>
      </c>
      <c r="BW32" s="127">
        <f t="shared" si="1"/>
        <v>47</v>
      </c>
      <c r="BX32" s="133">
        <f t="shared" si="2"/>
        <v>0.5875</v>
      </c>
      <c r="BY32" s="275"/>
      <c r="BZ32" s="299">
        <v>26</v>
      </c>
      <c r="CA32" s="300">
        <v>16</v>
      </c>
      <c r="CB32" s="155"/>
      <c r="CC32" s="155"/>
      <c r="CD32" s="155"/>
      <c r="CE32" s="155"/>
    </row>
    <row r="33" spans="1:80" s="53" customFormat="1" ht="16.5" customHeight="1">
      <c r="A33" s="187"/>
      <c r="B33" s="12">
        <v>28</v>
      </c>
      <c r="C33" s="5" t="s">
        <v>48</v>
      </c>
      <c r="D33" s="5" t="s">
        <v>49</v>
      </c>
      <c r="E33" s="73" t="s">
        <v>101</v>
      </c>
      <c r="F33" s="71" t="s">
        <v>201</v>
      </c>
      <c r="G33" s="22" t="s">
        <v>201</v>
      </c>
      <c r="H33" s="22" t="s">
        <v>201</v>
      </c>
      <c r="I33" s="22" t="s">
        <v>201</v>
      </c>
      <c r="J33" s="22" t="s">
        <v>201</v>
      </c>
      <c r="K33" s="22" t="s">
        <v>201</v>
      </c>
      <c r="L33" s="184"/>
      <c r="M33" s="22">
        <v>1</v>
      </c>
      <c r="N33" s="22">
        <v>1</v>
      </c>
      <c r="O33" s="22">
        <v>1</v>
      </c>
      <c r="P33" s="22">
        <v>1</v>
      </c>
      <c r="Q33" s="22">
        <v>1</v>
      </c>
      <c r="R33" s="22" t="s">
        <v>201</v>
      </c>
      <c r="S33" s="22">
        <v>1</v>
      </c>
      <c r="T33" s="22">
        <v>1</v>
      </c>
      <c r="U33" s="22">
        <v>1</v>
      </c>
      <c r="V33" s="92">
        <v>1</v>
      </c>
      <c r="W33" s="22">
        <v>1</v>
      </c>
      <c r="X33" s="22">
        <v>1</v>
      </c>
      <c r="Y33" s="22">
        <v>1</v>
      </c>
      <c r="Z33" s="22">
        <v>2</v>
      </c>
      <c r="AA33" s="22">
        <v>2</v>
      </c>
      <c r="AB33" s="22">
        <v>1</v>
      </c>
      <c r="AC33" s="22">
        <v>1</v>
      </c>
      <c r="AD33" s="22">
        <v>2</v>
      </c>
      <c r="AE33" s="22">
        <v>1</v>
      </c>
      <c r="AF33" s="22">
        <v>1</v>
      </c>
      <c r="AG33" s="22">
        <v>1</v>
      </c>
      <c r="AH33" s="22">
        <v>1</v>
      </c>
      <c r="AI33" s="22">
        <v>2</v>
      </c>
      <c r="AJ33" s="22" t="s">
        <v>201</v>
      </c>
      <c r="AK33" s="22">
        <v>1</v>
      </c>
      <c r="AL33" s="22">
        <v>1</v>
      </c>
      <c r="AM33" s="22">
        <v>1</v>
      </c>
      <c r="AN33" s="22">
        <v>2</v>
      </c>
      <c r="AO33" s="22">
        <v>1</v>
      </c>
      <c r="AP33" s="22">
        <v>1</v>
      </c>
      <c r="AQ33" s="22">
        <v>2</v>
      </c>
      <c r="AR33" s="22">
        <v>1</v>
      </c>
      <c r="AS33" s="22">
        <v>2</v>
      </c>
      <c r="AT33" s="22">
        <v>1</v>
      </c>
      <c r="AU33" s="22">
        <v>1</v>
      </c>
      <c r="AV33" s="22">
        <v>1</v>
      </c>
      <c r="AW33" s="22" t="s">
        <v>201</v>
      </c>
      <c r="AX33" s="22">
        <v>1</v>
      </c>
      <c r="AY33" s="22">
        <v>1</v>
      </c>
      <c r="AZ33" s="22" t="s">
        <v>201</v>
      </c>
      <c r="BA33" s="184"/>
      <c r="BB33" s="184"/>
      <c r="BC33" s="22" t="s">
        <v>201</v>
      </c>
      <c r="BD33" s="22">
        <v>1</v>
      </c>
      <c r="BE33" s="22">
        <v>1</v>
      </c>
      <c r="BF33" s="22">
        <v>1</v>
      </c>
      <c r="BG33" s="115">
        <v>1</v>
      </c>
      <c r="BH33" s="115">
        <v>1</v>
      </c>
      <c r="BI33" s="115">
        <v>1</v>
      </c>
      <c r="BJ33" s="115">
        <v>1</v>
      </c>
      <c r="BK33" s="115">
        <v>1</v>
      </c>
      <c r="BL33" s="115">
        <v>2</v>
      </c>
      <c r="BM33" s="115">
        <v>2</v>
      </c>
      <c r="BN33" s="115">
        <v>2</v>
      </c>
      <c r="BO33" s="115">
        <v>2</v>
      </c>
      <c r="BP33" s="22">
        <v>-1</v>
      </c>
      <c r="BQ33" s="22">
        <v>1</v>
      </c>
      <c r="BR33" s="22">
        <v>1</v>
      </c>
      <c r="BS33" s="22">
        <v>1</v>
      </c>
      <c r="BT33" s="115">
        <v>1</v>
      </c>
      <c r="BU33" s="25">
        <f t="shared" si="0"/>
        <v>62</v>
      </c>
      <c r="BV33" s="127">
        <f>Arbeitseinsätze_2014!P33</f>
        <v>6</v>
      </c>
      <c r="BW33" s="127">
        <f t="shared" si="1"/>
        <v>68</v>
      </c>
      <c r="BX33" s="133">
        <f t="shared" si="2"/>
        <v>0.85</v>
      </c>
      <c r="BY33" s="275"/>
      <c r="BZ33" s="299">
        <v>12</v>
      </c>
      <c r="CA33" s="300">
        <v>8</v>
      </c>
      <c r="CB33" s="150"/>
    </row>
    <row r="34" spans="1:80" s="53" customFormat="1" ht="16.5" customHeight="1">
      <c r="A34" s="187"/>
      <c r="B34" s="12">
        <v>29</v>
      </c>
      <c r="C34" s="6" t="s">
        <v>60</v>
      </c>
      <c r="D34" s="6" t="s">
        <v>61</v>
      </c>
      <c r="E34" s="73" t="s">
        <v>94</v>
      </c>
      <c r="F34" s="71">
        <v>1</v>
      </c>
      <c r="G34" s="22">
        <v>1</v>
      </c>
      <c r="H34" s="22">
        <v>1</v>
      </c>
      <c r="I34" s="22">
        <v>0</v>
      </c>
      <c r="J34" s="22">
        <v>0</v>
      </c>
      <c r="K34" s="22">
        <v>0</v>
      </c>
      <c r="L34" s="184"/>
      <c r="M34" s="22">
        <v>1</v>
      </c>
      <c r="N34" s="22" t="s">
        <v>201</v>
      </c>
      <c r="O34" s="22">
        <v>1</v>
      </c>
      <c r="P34" s="22" t="s">
        <v>201</v>
      </c>
      <c r="Q34" s="22">
        <v>1</v>
      </c>
      <c r="R34" s="22" t="s">
        <v>201</v>
      </c>
      <c r="S34" s="22">
        <v>1</v>
      </c>
      <c r="T34" s="22" t="s">
        <v>201</v>
      </c>
      <c r="U34" s="22">
        <v>1</v>
      </c>
      <c r="V34" s="92" t="s">
        <v>201</v>
      </c>
      <c r="W34" s="22" t="s">
        <v>201</v>
      </c>
      <c r="X34" s="22" t="s">
        <v>201</v>
      </c>
      <c r="Y34" s="22">
        <v>1</v>
      </c>
      <c r="Z34" s="22">
        <v>2</v>
      </c>
      <c r="AA34" s="22">
        <v>2</v>
      </c>
      <c r="AB34" s="22" t="s">
        <v>201</v>
      </c>
      <c r="AC34" s="22">
        <v>1</v>
      </c>
      <c r="AD34" s="22">
        <v>2</v>
      </c>
      <c r="AE34" s="22">
        <v>1</v>
      </c>
      <c r="AF34" s="22" t="s">
        <v>201</v>
      </c>
      <c r="AG34" s="22">
        <v>1</v>
      </c>
      <c r="AH34" s="22" t="s">
        <v>201</v>
      </c>
      <c r="AI34" s="22" t="s">
        <v>201</v>
      </c>
      <c r="AJ34" s="22">
        <v>1</v>
      </c>
      <c r="AK34" s="22">
        <v>1</v>
      </c>
      <c r="AL34" s="22">
        <v>1</v>
      </c>
      <c r="AM34" s="22">
        <v>1</v>
      </c>
      <c r="AN34" s="22" t="s">
        <v>201</v>
      </c>
      <c r="AO34" s="22">
        <v>1</v>
      </c>
      <c r="AP34" s="22">
        <v>1</v>
      </c>
      <c r="AQ34" s="22">
        <v>2</v>
      </c>
      <c r="AR34" s="22">
        <v>1</v>
      </c>
      <c r="AS34" s="22" t="s">
        <v>201</v>
      </c>
      <c r="AT34" s="22">
        <v>1</v>
      </c>
      <c r="AU34" s="22">
        <v>1</v>
      </c>
      <c r="AV34" s="22">
        <v>1</v>
      </c>
      <c r="AW34" s="22">
        <v>-1</v>
      </c>
      <c r="AX34" s="22">
        <v>-1</v>
      </c>
      <c r="AY34" s="22">
        <v>1</v>
      </c>
      <c r="AZ34" s="22">
        <v>-1</v>
      </c>
      <c r="BA34" s="184"/>
      <c r="BB34" s="184"/>
      <c r="BC34" s="22">
        <v>1</v>
      </c>
      <c r="BD34" s="22" t="s">
        <v>201</v>
      </c>
      <c r="BE34" s="22">
        <v>1</v>
      </c>
      <c r="BF34" s="22" t="s">
        <v>201</v>
      </c>
      <c r="BG34" s="115">
        <v>1</v>
      </c>
      <c r="BH34" s="115">
        <v>-1</v>
      </c>
      <c r="BI34" s="115" t="s">
        <v>201</v>
      </c>
      <c r="BJ34" s="115">
        <v>1</v>
      </c>
      <c r="BK34" s="115">
        <v>1</v>
      </c>
      <c r="BL34" s="115">
        <v>2</v>
      </c>
      <c r="BM34" s="115">
        <v>2</v>
      </c>
      <c r="BN34" s="115">
        <v>2</v>
      </c>
      <c r="BO34" s="115">
        <v>2</v>
      </c>
      <c r="BP34" s="22">
        <v>-1</v>
      </c>
      <c r="BQ34" s="22" t="s">
        <v>201</v>
      </c>
      <c r="BR34" s="22">
        <v>1</v>
      </c>
      <c r="BS34" s="22" t="s">
        <v>201</v>
      </c>
      <c r="BT34" s="115" t="s">
        <v>201</v>
      </c>
      <c r="BU34" s="25">
        <f t="shared" si="0"/>
        <v>40</v>
      </c>
      <c r="BV34" s="127">
        <f>Arbeitseinsätze_2014!P34</f>
        <v>2</v>
      </c>
      <c r="BW34" s="127">
        <f t="shared" si="1"/>
        <v>42</v>
      </c>
      <c r="BX34" s="133">
        <f t="shared" si="2"/>
        <v>0.525</v>
      </c>
      <c r="BY34" s="275"/>
      <c r="BZ34" s="299">
        <v>30</v>
      </c>
      <c r="CA34" s="300">
        <v>19</v>
      </c>
      <c r="CB34" s="150"/>
    </row>
    <row r="35" spans="1:79" s="53" customFormat="1" ht="16.5" customHeight="1" thickBot="1">
      <c r="A35" s="188"/>
      <c r="B35" s="44">
        <v>30</v>
      </c>
      <c r="C35" s="45" t="s">
        <v>112</v>
      </c>
      <c r="D35" s="45" t="s">
        <v>113</v>
      </c>
      <c r="E35" s="99" t="s">
        <v>114</v>
      </c>
      <c r="F35" s="89">
        <v>0</v>
      </c>
      <c r="G35" s="40">
        <v>0</v>
      </c>
      <c r="H35" s="40">
        <v>1</v>
      </c>
      <c r="I35" s="40">
        <v>0</v>
      </c>
      <c r="J35" s="40">
        <v>0</v>
      </c>
      <c r="K35" s="40">
        <v>0</v>
      </c>
      <c r="L35" s="184"/>
      <c r="M35" s="40" t="s">
        <v>201</v>
      </c>
      <c r="N35" s="40">
        <v>1</v>
      </c>
      <c r="O35" s="40" t="s">
        <v>201</v>
      </c>
      <c r="P35" s="40" t="s">
        <v>201</v>
      </c>
      <c r="Q35" s="40" t="s">
        <v>201</v>
      </c>
      <c r="R35" s="40" t="s">
        <v>201</v>
      </c>
      <c r="S35" s="40" t="s">
        <v>201</v>
      </c>
      <c r="T35" s="40" t="s">
        <v>201</v>
      </c>
      <c r="U35" s="40" t="s">
        <v>201</v>
      </c>
      <c r="V35" s="93" t="s">
        <v>201</v>
      </c>
      <c r="W35" s="40" t="s">
        <v>201</v>
      </c>
      <c r="X35" s="40" t="s">
        <v>201</v>
      </c>
      <c r="Y35" s="40">
        <v>-1</v>
      </c>
      <c r="Z35" s="40">
        <v>-1</v>
      </c>
      <c r="AA35" s="40">
        <v>-1</v>
      </c>
      <c r="AB35" s="40">
        <v>-1</v>
      </c>
      <c r="AC35" s="40">
        <v>-1</v>
      </c>
      <c r="AD35" s="40">
        <v>-1</v>
      </c>
      <c r="AE35" s="40">
        <v>1</v>
      </c>
      <c r="AF35" s="40">
        <v>1</v>
      </c>
      <c r="AG35" s="40" t="s">
        <v>201</v>
      </c>
      <c r="AH35" s="40">
        <v>1</v>
      </c>
      <c r="AI35" s="40">
        <v>2</v>
      </c>
      <c r="AJ35" s="40">
        <v>1</v>
      </c>
      <c r="AK35" s="40" t="s">
        <v>201</v>
      </c>
      <c r="AL35" s="40" t="s">
        <v>201</v>
      </c>
      <c r="AM35" s="40">
        <v>1</v>
      </c>
      <c r="AN35" s="40">
        <v>2</v>
      </c>
      <c r="AO35" s="40">
        <v>-1</v>
      </c>
      <c r="AP35" s="40" t="s">
        <v>201</v>
      </c>
      <c r="AQ35" s="40" t="s">
        <v>201</v>
      </c>
      <c r="AR35" s="40">
        <v>1</v>
      </c>
      <c r="AS35" s="40">
        <v>2</v>
      </c>
      <c r="AT35" s="40">
        <v>1</v>
      </c>
      <c r="AU35" s="40" t="s">
        <v>201</v>
      </c>
      <c r="AV35" s="40">
        <v>1</v>
      </c>
      <c r="AW35" s="40" t="s">
        <v>201</v>
      </c>
      <c r="AX35" s="40">
        <v>1</v>
      </c>
      <c r="AY35" s="40" t="s">
        <v>201</v>
      </c>
      <c r="AZ35" s="40">
        <v>-1</v>
      </c>
      <c r="BA35" s="184"/>
      <c r="BB35" s="184"/>
      <c r="BC35" s="40">
        <v>1</v>
      </c>
      <c r="BD35" s="40">
        <v>1</v>
      </c>
      <c r="BE35" s="40">
        <v>1</v>
      </c>
      <c r="BF35" s="40">
        <v>-1</v>
      </c>
      <c r="BG35" s="116">
        <v>-1</v>
      </c>
      <c r="BH35" s="116">
        <v>1</v>
      </c>
      <c r="BI35" s="116">
        <v>1</v>
      </c>
      <c r="BJ35" s="116">
        <v>1</v>
      </c>
      <c r="BK35" s="116">
        <v>1</v>
      </c>
      <c r="BL35" s="116">
        <v>2</v>
      </c>
      <c r="BM35" s="116">
        <v>2</v>
      </c>
      <c r="BN35" s="116">
        <v>2</v>
      </c>
      <c r="BO35" s="116">
        <v>2</v>
      </c>
      <c r="BP35" s="40">
        <v>-1</v>
      </c>
      <c r="BQ35" s="40">
        <v>-1</v>
      </c>
      <c r="BR35" s="40">
        <v>-1</v>
      </c>
      <c r="BS35" s="40">
        <v>-1</v>
      </c>
      <c r="BT35" s="116">
        <v>-1</v>
      </c>
      <c r="BU35" s="35">
        <f t="shared" si="0"/>
        <v>17</v>
      </c>
      <c r="BV35" s="128">
        <f>Arbeitseinsätze_2014!P35</f>
        <v>0</v>
      </c>
      <c r="BW35" s="128">
        <f t="shared" si="1"/>
        <v>17</v>
      </c>
      <c r="BX35" s="125">
        <f t="shared" si="2"/>
        <v>0.2125</v>
      </c>
      <c r="BY35" s="276"/>
      <c r="BZ35" s="306">
        <v>40</v>
      </c>
      <c r="CA35" s="301">
        <v>24</v>
      </c>
    </row>
    <row r="36" spans="1:79" s="53" customFormat="1" ht="16.5" customHeight="1">
      <c r="A36" s="170" t="s">
        <v>176</v>
      </c>
      <c r="B36" s="14">
        <v>31</v>
      </c>
      <c r="C36" s="15" t="s">
        <v>3</v>
      </c>
      <c r="D36" s="15" t="s">
        <v>52</v>
      </c>
      <c r="E36" s="75" t="s">
        <v>89</v>
      </c>
      <c r="F36" s="71">
        <v>0</v>
      </c>
      <c r="G36" s="22">
        <v>0</v>
      </c>
      <c r="H36" s="22">
        <v>0</v>
      </c>
      <c r="I36" s="22">
        <v>1</v>
      </c>
      <c r="J36" s="22">
        <v>2</v>
      </c>
      <c r="K36" s="22">
        <v>2</v>
      </c>
      <c r="L36" s="184"/>
      <c r="M36" s="22" t="s">
        <v>201</v>
      </c>
      <c r="N36" s="22" t="s">
        <v>201</v>
      </c>
      <c r="O36" s="22" t="s">
        <v>201</v>
      </c>
      <c r="P36" s="22" t="s">
        <v>201</v>
      </c>
      <c r="Q36" s="22" t="s">
        <v>201</v>
      </c>
      <c r="R36" s="22" t="s">
        <v>201</v>
      </c>
      <c r="S36" s="22" t="s">
        <v>201</v>
      </c>
      <c r="T36" s="22" t="s">
        <v>201</v>
      </c>
      <c r="U36" s="22" t="s">
        <v>201</v>
      </c>
      <c r="V36" s="92">
        <v>1</v>
      </c>
      <c r="W36" s="22" t="s">
        <v>201</v>
      </c>
      <c r="X36" s="22" t="s">
        <v>201</v>
      </c>
      <c r="Y36" s="22" t="s">
        <v>201</v>
      </c>
      <c r="Z36" s="22" t="s">
        <v>201</v>
      </c>
      <c r="AA36" s="22" t="s">
        <v>201</v>
      </c>
      <c r="AB36" s="22" t="s">
        <v>201</v>
      </c>
      <c r="AC36" s="22">
        <v>1</v>
      </c>
      <c r="AD36" s="22">
        <v>2</v>
      </c>
      <c r="AE36" s="22">
        <v>1</v>
      </c>
      <c r="AF36" s="22" t="s">
        <v>201</v>
      </c>
      <c r="AG36" s="22" t="s">
        <v>201</v>
      </c>
      <c r="AH36" s="22" t="s">
        <v>201</v>
      </c>
      <c r="AI36" s="22" t="s">
        <v>201</v>
      </c>
      <c r="AJ36" s="22" t="s">
        <v>201</v>
      </c>
      <c r="AK36" s="22" t="s">
        <v>201</v>
      </c>
      <c r="AL36" s="22" t="s">
        <v>201</v>
      </c>
      <c r="AM36" s="22" t="s">
        <v>201</v>
      </c>
      <c r="AN36" s="22" t="s">
        <v>201</v>
      </c>
      <c r="AO36" s="22" t="s">
        <v>201</v>
      </c>
      <c r="AP36" s="22" t="s">
        <v>201</v>
      </c>
      <c r="AQ36" s="22" t="s">
        <v>201</v>
      </c>
      <c r="AR36" s="22">
        <v>-1</v>
      </c>
      <c r="AS36" s="22">
        <v>-1</v>
      </c>
      <c r="AT36" s="22">
        <v>-1</v>
      </c>
      <c r="AU36" s="22">
        <v>-1</v>
      </c>
      <c r="AV36" s="22" t="s">
        <v>201</v>
      </c>
      <c r="AW36" s="22" t="s">
        <v>201</v>
      </c>
      <c r="AX36" s="22" t="s">
        <v>201</v>
      </c>
      <c r="AY36" s="22" t="s">
        <v>201</v>
      </c>
      <c r="AZ36" s="22" t="s">
        <v>201</v>
      </c>
      <c r="BA36" s="184"/>
      <c r="BB36" s="184"/>
      <c r="BC36" s="22" t="s">
        <v>201</v>
      </c>
      <c r="BD36" s="22" t="s">
        <v>201</v>
      </c>
      <c r="BE36" s="22" t="s">
        <v>201</v>
      </c>
      <c r="BF36" s="22" t="s">
        <v>201</v>
      </c>
      <c r="BG36" s="115" t="s">
        <v>201</v>
      </c>
      <c r="BH36" s="115" t="s">
        <v>201</v>
      </c>
      <c r="BI36" s="115" t="s">
        <v>201</v>
      </c>
      <c r="BJ36" s="115" t="s">
        <v>201</v>
      </c>
      <c r="BK36" s="115" t="s">
        <v>201</v>
      </c>
      <c r="BL36" s="115" t="s">
        <v>201</v>
      </c>
      <c r="BM36" s="115" t="s">
        <v>201</v>
      </c>
      <c r="BN36" s="115" t="s">
        <v>201</v>
      </c>
      <c r="BO36" s="115" t="s">
        <v>201</v>
      </c>
      <c r="BP36" s="22" t="s">
        <v>201</v>
      </c>
      <c r="BQ36" s="22">
        <v>1</v>
      </c>
      <c r="BR36" s="22">
        <v>1</v>
      </c>
      <c r="BS36" s="22">
        <v>1</v>
      </c>
      <c r="BT36" s="115" t="s">
        <v>201</v>
      </c>
      <c r="BU36" s="25">
        <f>SUM(F36:BT36)</f>
        <v>9</v>
      </c>
      <c r="BV36" s="158">
        <f>Arbeitseinsätze_2014!P36</f>
        <v>0</v>
      </c>
      <c r="BW36" s="158">
        <f t="shared" si="1"/>
        <v>9</v>
      </c>
      <c r="BX36" s="159">
        <f t="shared" si="2"/>
        <v>0.1125</v>
      </c>
      <c r="BY36" s="274">
        <f>(SUM(BU36:BU52)/(B52-B35))/$BU$5</f>
        <v>0.5867647058823529</v>
      </c>
      <c r="BZ36" s="304">
        <v>43</v>
      </c>
      <c r="CA36" s="305">
        <v>14</v>
      </c>
    </row>
    <row r="37" spans="1:80" s="53" customFormat="1" ht="16.5" customHeight="1">
      <c r="A37" s="171"/>
      <c r="B37" s="54">
        <v>32</v>
      </c>
      <c r="C37" s="42" t="s">
        <v>167</v>
      </c>
      <c r="D37" s="43" t="s">
        <v>168</v>
      </c>
      <c r="E37" s="74" t="s">
        <v>180</v>
      </c>
      <c r="F37" s="88">
        <v>1</v>
      </c>
      <c r="G37" s="39">
        <v>0</v>
      </c>
      <c r="H37" s="39">
        <v>0</v>
      </c>
      <c r="I37" s="39">
        <v>1</v>
      </c>
      <c r="J37" s="39">
        <v>2</v>
      </c>
      <c r="K37" s="39">
        <v>2</v>
      </c>
      <c r="L37" s="184"/>
      <c r="M37" s="39">
        <v>1</v>
      </c>
      <c r="N37" s="39">
        <v>1</v>
      </c>
      <c r="O37" s="39" t="s">
        <v>201</v>
      </c>
      <c r="P37" s="39">
        <v>1</v>
      </c>
      <c r="Q37" s="39">
        <v>1</v>
      </c>
      <c r="R37" s="39">
        <v>2</v>
      </c>
      <c r="S37" s="39">
        <v>1</v>
      </c>
      <c r="T37" s="39" t="s">
        <v>201</v>
      </c>
      <c r="U37" s="39">
        <v>1</v>
      </c>
      <c r="V37" s="94">
        <v>1</v>
      </c>
      <c r="W37" s="39">
        <v>1</v>
      </c>
      <c r="X37" s="39">
        <v>1</v>
      </c>
      <c r="Y37" s="39">
        <v>1</v>
      </c>
      <c r="Z37" s="39">
        <v>2</v>
      </c>
      <c r="AA37" s="39">
        <v>2</v>
      </c>
      <c r="AB37" s="39" t="s">
        <v>201</v>
      </c>
      <c r="AC37" s="39">
        <v>1</v>
      </c>
      <c r="AD37" s="39" t="s">
        <v>201</v>
      </c>
      <c r="AE37" s="39">
        <v>1</v>
      </c>
      <c r="AF37" s="39" t="s">
        <v>201</v>
      </c>
      <c r="AG37" s="39" t="s">
        <v>201</v>
      </c>
      <c r="AH37" s="39" t="s">
        <v>201</v>
      </c>
      <c r="AI37" s="39" t="s">
        <v>201</v>
      </c>
      <c r="AJ37" s="39">
        <v>1</v>
      </c>
      <c r="AK37" s="39">
        <v>1</v>
      </c>
      <c r="AL37" s="39">
        <v>1</v>
      </c>
      <c r="AM37" s="39">
        <v>1</v>
      </c>
      <c r="AN37" s="39">
        <v>2</v>
      </c>
      <c r="AO37" s="39">
        <v>1</v>
      </c>
      <c r="AP37" s="39">
        <v>1</v>
      </c>
      <c r="AQ37" s="39">
        <v>2</v>
      </c>
      <c r="AR37" s="39">
        <v>1</v>
      </c>
      <c r="AS37" s="39" t="s">
        <v>201</v>
      </c>
      <c r="AT37" s="39" t="s">
        <v>201</v>
      </c>
      <c r="AU37" s="39" t="s">
        <v>201</v>
      </c>
      <c r="AV37" s="39">
        <v>1</v>
      </c>
      <c r="AW37" s="39">
        <v>2</v>
      </c>
      <c r="AX37" s="39">
        <v>1</v>
      </c>
      <c r="AY37" s="39">
        <v>1</v>
      </c>
      <c r="AZ37" s="39">
        <v>1</v>
      </c>
      <c r="BA37" s="184"/>
      <c r="BB37" s="184"/>
      <c r="BC37" s="39">
        <v>1</v>
      </c>
      <c r="BD37" s="39">
        <v>1</v>
      </c>
      <c r="BE37" s="39">
        <v>1</v>
      </c>
      <c r="BF37" s="39">
        <v>1</v>
      </c>
      <c r="BG37" s="117">
        <v>1</v>
      </c>
      <c r="BH37" s="117">
        <v>1</v>
      </c>
      <c r="BI37" s="117">
        <v>1</v>
      </c>
      <c r="BJ37" s="117">
        <v>1</v>
      </c>
      <c r="BK37" s="117">
        <v>1</v>
      </c>
      <c r="BL37" s="117">
        <v>2</v>
      </c>
      <c r="BM37" s="117">
        <v>2</v>
      </c>
      <c r="BN37" s="117">
        <v>2</v>
      </c>
      <c r="BO37" s="117">
        <v>2</v>
      </c>
      <c r="BP37" s="39">
        <v>2</v>
      </c>
      <c r="BQ37" s="39">
        <v>1</v>
      </c>
      <c r="BR37" s="39">
        <v>1</v>
      </c>
      <c r="BS37" s="39">
        <v>-1</v>
      </c>
      <c r="BT37" s="117">
        <v>-1</v>
      </c>
      <c r="BU37" s="25">
        <f>SUM(F37:BT37)</f>
        <v>60</v>
      </c>
      <c r="BV37" s="127">
        <f>Arbeitseinsätze_2014!P37</f>
        <v>0</v>
      </c>
      <c r="BW37" s="127">
        <f>BU37+BV37</f>
        <v>60</v>
      </c>
      <c r="BX37" s="133">
        <f>BW37/$BU$5</f>
        <v>0.75</v>
      </c>
      <c r="BY37" s="275"/>
      <c r="BZ37" s="293">
        <v>19</v>
      </c>
      <c r="CA37" s="294">
        <v>6</v>
      </c>
      <c r="CB37" s="150"/>
    </row>
    <row r="38" spans="1:80" s="53" customFormat="1" ht="16.5" customHeight="1">
      <c r="A38" s="171"/>
      <c r="B38" s="55">
        <v>33</v>
      </c>
      <c r="C38" s="15" t="s">
        <v>63</v>
      </c>
      <c r="D38" s="28" t="s">
        <v>21</v>
      </c>
      <c r="E38" s="75" t="s">
        <v>79</v>
      </c>
      <c r="F38" s="71">
        <v>1</v>
      </c>
      <c r="G38" s="22">
        <v>1</v>
      </c>
      <c r="H38" s="22">
        <v>1</v>
      </c>
      <c r="I38" s="22">
        <v>1</v>
      </c>
      <c r="J38" s="22">
        <v>2</v>
      </c>
      <c r="K38" s="22">
        <v>2</v>
      </c>
      <c r="L38" s="184"/>
      <c r="M38" s="22">
        <v>1</v>
      </c>
      <c r="N38" s="22">
        <v>1</v>
      </c>
      <c r="O38" s="22">
        <v>1</v>
      </c>
      <c r="P38" s="22">
        <v>1</v>
      </c>
      <c r="Q38" s="22">
        <v>1</v>
      </c>
      <c r="R38" s="22" t="s">
        <v>201</v>
      </c>
      <c r="S38" s="22">
        <v>1</v>
      </c>
      <c r="T38" s="22">
        <v>1</v>
      </c>
      <c r="U38" s="22">
        <v>1</v>
      </c>
      <c r="V38" s="92">
        <v>1</v>
      </c>
      <c r="W38" s="22">
        <v>1</v>
      </c>
      <c r="X38" s="22" t="s">
        <v>201</v>
      </c>
      <c r="Y38" s="22" t="s">
        <v>201</v>
      </c>
      <c r="Z38" s="22">
        <v>2</v>
      </c>
      <c r="AA38" s="22" t="s">
        <v>201</v>
      </c>
      <c r="AB38" s="22">
        <v>1</v>
      </c>
      <c r="AC38" s="22">
        <v>1</v>
      </c>
      <c r="AD38" s="22">
        <v>2</v>
      </c>
      <c r="AE38" s="22" t="s">
        <v>201</v>
      </c>
      <c r="AF38" s="22">
        <v>1</v>
      </c>
      <c r="AG38" s="22">
        <v>1</v>
      </c>
      <c r="AH38" s="22">
        <v>1</v>
      </c>
      <c r="AI38" s="22">
        <v>2</v>
      </c>
      <c r="AJ38" s="22" t="s">
        <v>201</v>
      </c>
      <c r="AK38" s="22">
        <v>1</v>
      </c>
      <c r="AL38" s="22">
        <v>1</v>
      </c>
      <c r="AM38" s="22" t="s">
        <v>201</v>
      </c>
      <c r="AN38" s="22">
        <v>2</v>
      </c>
      <c r="AO38" s="22">
        <v>1</v>
      </c>
      <c r="AP38" s="22">
        <v>1</v>
      </c>
      <c r="AQ38" s="22">
        <v>2</v>
      </c>
      <c r="AR38" s="22" t="s">
        <v>201</v>
      </c>
      <c r="AS38" s="22" t="s">
        <v>201</v>
      </c>
      <c r="AT38" s="22" t="s">
        <v>201</v>
      </c>
      <c r="AU38" s="22">
        <v>1</v>
      </c>
      <c r="AV38" s="22">
        <v>1</v>
      </c>
      <c r="AW38" s="22">
        <v>2</v>
      </c>
      <c r="AX38" s="22">
        <v>1</v>
      </c>
      <c r="AY38" s="22" t="s">
        <v>201</v>
      </c>
      <c r="AZ38" s="22">
        <v>1</v>
      </c>
      <c r="BA38" s="184"/>
      <c r="BB38" s="184"/>
      <c r="BC38" s="22">
        <v>1</v>
      </c>
      <c r="BD38" s="22">
        <v>1</v>
      </c>
      <c r="BE38" s="22">
        <v>1</v>
      </c>
      <c r="BF38" s="22">
        <v>1</v>
      </c>
      <c r="BG38" s="115">
        <v>1</v>
      </c>
      <c r="BH38" s="115" t="s">
        <v>201</v>
      </c>
      <c r="BI38" s="115">
        <v>1</v>
      </c>
      <c r="BJ38" s="115">
        <v>1</v>
      </c>
      <c r="BK38" s="115">
        <v>1</v>
      </c>
      <c r="BL38" s="115">
        <v>2</v>
      </c>
      <c r="BM38" s="115">
        <v>2</v>
      </c>
      <c r="BN38" s="115">
        <v>2</v>
      </c>
      <c r="BO38" s="115">
        <v>2</v>
      </c>
      <c r="BP38" s="22" t="s">
        <v>201</v>
      </c>
      <c r="BQ38" s="22">
        <v>1</v>
      </c>
      <c r="BR38" s="22">
        <v>1</v>
      </c>
      <c r="BS38" s="22" t="s">
        <v>201</v>
      </c>
      <c r="BT38" s="115" t="s">
        <v>201</v>
      </c>
      <c r="BU38" s="25">
        <f aca="true" t="shared" si="3" ref="BU38:BU69">SUM(F38:BT38)</f>
        <v>61</v>
      </c>
      <c r="BV38" s="127">
        <f>Arbeitseinsätze_2014!P38</f>
        <v>8</v>
      </c>
      <c r="BW38" s="127">
        <f t="shared" si="1"/>
        <v>69</v>
      </c>
      <c r="BX38" s="133">
        <f t="shared" si="2"/>
        <v>0.8625</v>
      </c>
      <c r="BY38" s="275"/>
      <c r="BZ38" s="293">
        <v>11</v>
      </c>
      <c r="CA38" s="284">
        <v>2</v>
      </c>
      <c r="CB38" s="150"/>
    </row>
    <row r="39" spans="1:80" s="53" customFormat="1" ht="16.5" customHeight="1">
      <c r="A39" s="172"/>
      <c r="B39" s="14">
        <v>34</v>
      </c>
      <c r="C39" s="15" t="s">
        <v>70</v>
      </c>
      <c r="D39" s="28" t="s">
        <v>59</v>
      </c>
      <c r="E39" s="75" t="s">
        <v>136</v>
      </c>
      <c r="F39" s="71" t="s">
        <v>201</v>
      </c>
      <c r="G39" s="22" t="s">
        <v>201</v>
      </c>
      <c r="H39" s="22">
        <v>0</v>
      </c>
      <c r="I39" s="22" t="s">
        <v>201</v>
      </c>
      <c r="J39" s="22" t="s">
        <v>201</v>
      </c>
      <c r="K39" s="22" t="s">
        <v>201</v>
      </c>
      <c r="L39" s="184"/>
      <c r="M39" s="22" t="s">
        <v>201</v>
      </c>
      <c r="N39" s="22" t="s">
        <v>201</v>
      </c>
      <c r="O39" s="22" t="s">
        <v>201</v>
      </c>
      <c r="P39" s="22" t="s">
        <v>201</v>
      </c>
      <c r="Q39" s="22" t="s">
        <v>201</v>
      </c>
      <c r="R39" s="22" t="s">
        <v>201</v>
      </c>
      <c r="S39" s="22" t="s">
        <v>201</v>
      </c>
      <c r="T39" s="22" t="s">
        <v>201</v>
      </c>
      <c r="U39" s="22" t="s">
        <v>201</v>
      </c>
      <c r="V39" s="92">
        <v>1</v>
      </c>
      <c r="W39" s="22">
        <v>1</v>
      </c>
      <c r="X39" s="22">
        <v>1</v>
      </c>
      <c r="Y39" s="22">
        <v>1</v>
      </c>
      <c r="Z39" s="22" t="s">
        <v>201</v>
      </c>
      <c r="AA39" s="22">
        <v>2</v>
      </c>
      <c r="AB39" s="22">
        <v>1</v>
      </c>
      <c r="AC39" s="22" t="s">
        <v>201</v>
      </c>
      <c r="AD39" s="22" t="s">
        <v>201</v>
      </c>
      <c r="AE39" s="22">
        <v>1</v>
      </c>
      <c r="AF39" s="22">
        <v>1</v>
      </c>
      <c r="AG39" s="22">
        <v>1</v>
      </c>
      <c r="AH39" s="22">
        <v>1</v>
      </c>
      <c r="AI39" s="22" t="s">
        <v>201</v>
      </c>
      <c r="AJ39" s="22" t="s">
        <v>201</v>
      </c>
      <c r="AK39" s="22" t="s">
        <v>201</v>
      </c>
      <c r="AL39" s="22" t="s">
        <v>201</v>
      </c>
      <c r="AM39" s="22">
        <v>1</v>
      </c>
      <c r="AN39" s="22" t="s">
        <v>201</v>
      </c>
      <c r="AO39" s="22">
        <v>1</v>
      </c>
      <c r="AP39" s="22">
        <v>1</v>
      </c>
      <c r="AQ39" s="22">
        <v>2</v>
      </c>
      <c r="AR39" s="22">
        <v>1</v>
      </c>
      <c r="AS39" s="22" t="s">
        <v>201</v>
      </c>
      <c r="AT39" s="22">
        <v>1</v>
      </c>
      <c r="AU39" s="22">
        <v>1</v>
      </c>
      <c r="AV39" s="22">
        <v>1</v>
      </c>
      <c r="AW39" s="22">
        <v>2</v>
      </c>
      <c r="AX39" s="22">
        <v>1</v>
      </c>
      <c r="AY39" s="22">
        <v>1</v>
      </c>
      <c r="AZ39" s="22" t="s">
        <v>201</v>
      </c>
      <c r="BA39" s="184"/>
      <c r="BB39" s="184"/>
      <c r="BC39" s="22">
        <v>1</v>
      </c>
      <c r="BD39" s="22">
        <v>1</v>
      </c>
      <c r="BE39" s="22" t="s">
        <v>201</v>
      </c>
      <c r="BF39" s="22" t="s">
        <v>201</v>
      </c>
      <c r="BG39" s="115">
        <v>1</v>
      </c>
      <c r="BH39" s="115">
        <v>1</v>
      </c>
      <c r="BI39" s="115" t="s">
        <v>201</v>
      </c>
      <c r="BJ39" s="115">
        <v>1</v>
      </c>
      <c r="BK39" s="115">
        <v>1</v>
      </c>
      <c r="BL39" s="115">
        <v>2</v>
      </c>
      <c r="BM39" s="115">
        <v>2</v>
      </c>
      <c r="BN39" s="115">
        <v>2</v>
      </c>
      <c r="BO39" s="115">
        <v>2</v>
      </c>
      <c r="BP39" s="22" t="s">
        <v>201</v>
      </c>
      <c r="BQ39" s="22" t="s">
        <v>201</v>
      </c>
      <c r="BR39" s="22" t="s">
        <v>201</v>
      </c>
      <c r="BS39" s="22" t="s">
        <v>201</v>
      </c>
      <c r="BT39" s="115" t="s">
        <v>201</v>
      </c>
      <c r="BU39" s="25">
        <f t="shared" si="3"/>
        <v>38</v>
      </c>
      <c r="BV39" s="127">
        <f>Arbeitseinsätze_2014!P39</f>
        <v>0</v>
      </c>
      <c r="BW39" s="127">
        <f t="shared" si="1"/>
        <v>38</v>
      </c>
      <c r="BX39" s="133">
        <f t="shared" si="2"/>
        <v>0.475</v>
      </c>
      <c r="BY39" s="275"/>
      <c r="BZ39" s="293">
        <v>32</v>
      </c>
      <c r="CA39" s="294">
        <v>10</v>
      </c>
      <c r="CB39" s="150"/>
    </row>
    <row r="40" spans="1:80" s="53" customFormat="1" ht="16.5" customHeight="1">
      <c r="A40" s="172"/>
      <c r="B40" s="55">
        <v>35</v>
      </c>
      <c r="C40" s="15" t="s">
        <v>5</v>
      </c>
      <c r="D40" s="15" t="s">
        <v>6</v>
      </c>
      <c r="E40" s="75" t="s">
        <v>7</v>
      </c>
      <c r="F40" s="71" t="s">
        <v>201</v>
      </c>
      <c r="G40" s="22" t="s">
        <v>201</v>
      </c>
      <c r="H40" s="22">
        <v>1</v>
      </c>
      <c r="I40" s="22" t="s">
        <v>201</v>
      </c>
      <c r="J40" s="22" t="s">
        <v>201</v>
      </c>
      <c r="K40" s="22" t="s">
        <v>201</v>
      </c>
      <c r="L40" s="184"/>
      <c r="M40" s="22">
        <v>1</v>
      </c>
      <c r="N40" s="22">
        <v>1</v>
      </c>
      <c r="O40" s="22">
        <v>1</v>
      </c>
      <c r="P40" s="22">
        <v>1</v>
      </c>
      <c r="Q40" s="22" t="s">
        <v>201</v>
      </c>
      <c r="R40" s="22">
        <v>2</v>
      </c>
      <c r="S40" s="22">
        <v>1</v>
      </c>
      <c r="T40" s="22">
        <v>1</v>
      </c>
      <c r="U40" s="22" t="s">
        <v>201</v>
      </c>
      <c r="V40" s="92">
        <v>1</v>
      </c>
      <c r="W40" s="22" t="s">
        <v>201</v>
      </c>
      <c r="X40" s="22" t="s">
        <v>201</v>
      </c>
      <c r="Y40" s="22" t="s">
        <v>201</v>
      </c>
      <c r="Z40" s="22">
        <v>2</v>
      </c>
      <c r="AA40" s="22" t="s">
        <v>201</v>
      </c>
      <c r="AB40" s="22">
        <v>1</v>
      </c>
      <c r="AC40" s="22">
        <v>1</v>
      </c>
      <c r="AD40" s="22">
        <v>2</v>
      </c>
      <c r="AE40" s="22">
        <v>1</v>
      </c>
      <c r="AF40" s="22">
        <v>1</v>
      </c>
      <c r="AG40" s="22">
        <v>1</v>
      </c>
      <c r="AH40" s="22">
        <v>1</v>
      </c>
      <c r="AI40" s="22">
        <v>2</v>
      </c>
      <c r="AJ40" s="22" t="s">
        <v>201</v>
      </c>
      <c r="AK40" s="22">
        <v>1</v>
      </c>
      <c r="AL40" s="22">
        <v>1</v>
      </c>
      <c r="AM40" s="22" t="s">
        <v>201</v>
      </c>
      <c r="AN40" s="22" t="s">
        <v>201</v>
      </c>
      <c r="AO40" s="22">
        <v>1</v>
      </c>
      <c r="AP40" s="22" t="s">
        <v>201</v>
      </c>
      <c r="AQ40" s="22" t="s">
        <v>201</v>
      </c>
      <c r="AR40" s="22">
        <v>1</v>
      </c>
      <c r="AS40" s="22" t="s">
        <v>201</v>
      </c>
      <c r="AT40" s="22">
        <v>1</v>
      </c>
      <c r="AU40" s="22">
        <v>1</v>
      </c>
      <c r="AV40" s="22" t="s">
        <v>201</v>
      </c>
      <c r="AW40" s="22" t="s">
        <v>201</v>
      </c>
      <c r="AX40" s="22">
        <v>1</v>
      </c>
      <c r="AY40" s="22" t="s">
        <v>201</v>
      </c>
      <c r="AZ40" s="22">
        <v>1</v>
      </c>
      <c r="BA40" s="184"/>
      <c r="BB40" s="184"/>
      <c r="BC40" s="22">
        <v>1</v>
      </c>
      <c r="BD40" s="22">
        <v>1</v>
      </c>
      <c r="BE40" s="22">
        <v>1</v>
      </c>
      <c r="BF40" s="22">
        <v>1</v>
      </c>
      <c r="BG40" s="115">
        <v>1</v>
      </c>
      <c r="BH40" s="115">
        <v>-1</v>
      </c>
      <c r="BI40" s="115" t="s">
        <v>201</v>
      </c>
      <c r="BJ40" s="115">
        <v>1</v>
      </c>
      <c r="BK40" s="115">
        <v>1</v>
      </c>
      <c r="BL40" s="115">
        <v>2</v>
      </c>
      <c r="BM40" s="115">
        <v>2</v>
      </c>
      <c r="BN40" s="115">
        <v>2</v>
      </c>
      <c r="BO40" s="115">
        <v>2</v>
      </c>
      <c r="BP40" s="22">
        <v>2</v>
      </c>
      <c r="BQ40" s="22" t="s">
        <v>201</v>
      </c>
      <c r="BR40" s="22" t="s">
        <v>201</v>
      </c>
      <c r="BS40" s="22" t="s">
        <v>201</v>
      </c>
      <c r="BT40" s="115" t="s">
        <v>201</v>
      </c>
      <c r="BU40" s="25">
        <f t="shared" si="3"/>
        <v>46</v>
      </c>
      <c r="BV40" s="127">
        <f>Arbeitseinsätze_2014!P40</f>
        <v>4</v>
      </c>
      <c r="BW40" s="127">
        <f t="shared" si="1"/>
        <v>50</v>
      </c>
      <c r="BX40" s="133">
        <f t="shared" si="2"/>
        <v>0.625</v>
      </c>
      <c r="BY40" s="275"/>
      <c r="BZ40" s="293">
        <v>24</v>
      </c>
      <c r="CA40" s="294">
        <v>8</v>
      </c>
      <c r="CB40" s="150"/>
    </row>
    <row r="41" spans="1:80" s="53" customFormat="1" ht="16.5" customHeight="1">
      <c r="A41" s="172"/>
      <c r="B41" s="55">
        <v>36</v>
      </c>
      <c r="C41" s="15" t="s">
        <v>71</v>
      </c>
      <c r="D41" s="15" t="s">
        <v>72</v>
      </c>
      <c r="E41" s="75" t="s">
        <v>80</v>
      </c>
      <c r="F41" s="71">
        <v>0</v>
      </c>
      <c r="G41" s="22">
        <v>0</v>
      </c>
      <c r="H41" s="22">
        <v>1</v>
      </c>
      <c r="I41" s="22">
        <v>0</v>
      </c>
      <c r="J41" s="22">
        <v>0</v>
      </c>
      <c r="K41" s="22">
        <v>0</v>
      </c>
      <c r="L41" s="184"/>
      <c r="M41" s="22">
        <v>1</v>
      </c>
      <c r="N41" s="22" t="s">
        <v>201</v>
      </c>
      <c r="O41" s="22">
        <v>1</v>
      </c>
      <c r="P41" s="22" t="s">
        <v>201</v>
      </c>
      <c r="Q41" s="22" t="s">
        <v>201</v>
      </c>
      <c r="R41" s="22">
        <v>2</v>
      </c>
      <c r="S41" s="22">
        <v>1</v>
      </c>
      <c r="T41" s="22" t="s">
        <v>201</v>
      </c>
      <c r="U41" s="22" t="s">
        <v>201</v>
      </c>
      <c r="V41" s="92">
        <v>1</v>
      </c>
      <c r="W41" s="22" t="s">
        <v>201</v>
      </c>
      <c r="X41" s="22" t="s">
        <v>201</v>
      </c>
      <c r="Y41" s="22">
        <v>1</v>
      </c>
      <c r="Z41" s="22">
        <v>2</v>
      </c>
      <c r="AA41" s="22" t="s">
        <v>201</v>
      </c>
      <c r="AB41" s="22" t="s">
        <v>201</v>
      </c>
      <c r="AC41" s="22" t="s">
        <v>201</v>
      </c>
      <c r="AD41" s="22">
        <v>2</v>
      </c>
      <c r="AE41" s="22" t="s">
        <v>201</v>
      </c>
      <c r="AF41" s="22" t="s">
        <v>201</v>
      </c>
      <c r="AG41" s="22">
        <v>1</v>
      </c>
      <c r="AH41" s="22">
        <v>1</v>
      </c>
      <c r="AI41" s="22" t="s">
        <v>201</v>
      </c>
      <c r="AJ41" s="22">
        <v>1</v>
      </c>
      <c r="AK41" s="22" t="s">
        <v>201</v>
      </c>
      <c r="AL41" s="22">
        <v>1</v>
      </c>
      <c r="AM41" s="22" t="s">
        <v>201</v>
      </c>
      <c r="AN41" s="22">
        <v>2</v>
      </c>
      <c r="AO41" s="22" t="s">
        <v>201</v>
      </c>
      <c r="AP41" s="22" t="s">
        <v>201</v>
      </c>
      <c r="AQ41" s="22" t="s">
        <v>201</v>
      </c>
      <c r="AR41" s="22">
        <v>-1</v>
      </c>
      <c r="AS41" s="22">
        <v>-1</v>
      </c>
      <c r="AT41" s="22">
        <v>-1</v>
      </c>
      <c r="AU41" s="22">
        <v>-1</v>
      </c>
      <c r="AV41" s="22">
        <v>1</v>
      </c>
      <c r="AW41" s="22">
        <v>2</v>
      </c>
      <c r="AX41" s="22">
        <v>1</v>
      </c>
      <c r="AY41" s="22">
        <v>1</v>
      </c>
      <c r="AZ41" s="22">
        <v>-1</v>
      </c>
      <c r="BA41" s="184"/>
      <c r="BB41" s="184"/>
      <c r="BC41" s="22">
        <v>-1</v>
      </c>
      <c r="BD41" s="22">
        <v>1</v>
      </c>
      <c r="BE41" s="22">
        <v>-1</v>
      </c>
      <c r="BF41" s="22">
        <v>-1</v>
      </c>
      <c r="BG41" s="115">
        <v>1</v>
      </c>
      <c r="BH41" s="115">
        <v>1</v>
      </c>
      <c r="BI41" s="115">
        <v>1</v>
      </c>
      <c r="BJ41" s="115">
        <v>1</v>
      </c>
      <c r="BK41" s="115">
        <v>1</v>
      </c>
      <c r="BL41" s="115">
        <v>2</v>
      </c>
      <c r="BM41" s="115">
        <v>2</v>
      </c>
      <c r="BN41" s="115">
        <v>2</v>
      </c>
      <c r="BO41" s="115">
        <v>2</v>
      </c>
      <c r="BP41" s="22">
        <v>-1</v>
      </c>
      <c r="BQ41" s="22">
        <v>1</v>
      </c>
      <c r="BR41" s="22" t="s">
        <v>201</v>
      </c>
      <c r="BS41" s="22">
        <v>-1</v>
      </c>
      <c r="BT41" s="115">
        <v>-1</v>
      </c>
      <c r="BU41" s="25">
        <f t="shared" si="3"/>
        <v>27</v>
      </c>
      <c r="BV41" s="127">
        <f>Arbeitseinsätze_2014!P41</f>
        <v>2</v>
      </c>
      <c r="BW41" s="127">
        <f t="shared" si="1"/>
        <v>29</v>
      </c>
      <c r="BX41" s="133">
        <f t="shared" si="2"/>
        <v>0.3625</v>
      </c>
      <c r="BY41" s="275"/>
      <c r="BZ41" s="293">
        <v>37</v>
      </c>
      <c r="CA41" s="294">
        <v>12</v>
      </c>
      <c r="CB41" s="150"/>
    </row>
    <row r="42" spans="1:83" s="53" customFormat="1" ht="16.5" customHeight="1">
      <c r="A42" s="172"/>
      <c r="B42" s="14">
        <v>37</v>
      </c>
      <c r="C42" s="15" t="s">
        <v>11</v>
      </c>
      <c r="D42" s="15" t="s">
        <v>87</v>
      </c>
      <c r="E42" s="75" t="s">
        <v>215</v>
      </c>
      <c r="F42" s="71" t="s">
        <v>201</v>
      </c>
      <c r="G42" s="22">
        <v>1</v>
      </c>
      <c r="H42" s="22">
        <v>0</v>
      </c>
      <c r="I42" s="22">
        <v>1</v>
      </c>
      <c r="J42" s="22">
        <v>2</v>
      </c>
      <c r="K42" s="22">
        <v>2</v>
      </c>
      <c r="L42" s="184"/>
      <c r="M42" s="22" t="s">
        <v>201</v>
      </c>
      <c r="N42" s="22">
        <v>1</v>
      </c>
      <c r="O42" s="22">
        <v>1</v>
      </c>
      <c r="P42" s="22">
        <v>1</v>
      </c>
      <c r="Q42" s="22">
        <v>1</v>
      </c>
      <c r="R42" s="22">
        <v>2</v>
      </c>
      <c r="S42" s="22">
        <v>1</v>
      </c>
      <c r="T42" s="22">
        <v>1</v>
      </c>
      <c r="U42" s="22">
        <v>1</v>
      </c>
      <c r="V42" s="92">
        <v>1</v>
      </c>
      <c r="W42" s="22">
        <v>1</v>
      </c>
      <c r="X42" s="22" t="s">
        <v>201</v>
      </c>
      <c r="Y42" s="22" t="s">
        <v>201</v>
      </c>
      <c r="Z42" s="22" t="s">
        <v>201</v>
      </c>
      <c r="AA42" s="22" t="s">
        <v>201</v>
      </c>
      <c r="AB42" s="22">
        <v>1</v>
      </c>
      <c r="AC42" s="22">
        <v>1</v>
      </c>
      <c r="AD42" s="22">
        <v>2</v>
      </c>
      <c r="AE42" s="22">
        <v>1</v>
      </c>
      <c r="AF42" s="22">
        <v>1</v>
      </c>
      <c r="AG42" s="22">
        <v>1</v>
      </c>
      <c r="AH42" s="22">
        <v>1</v>
      </c>
      <c r="AI42" s="22">
        <v>2</v>
      </c>
      <c r="AJ42" s="22">
        <v>1</v>
      </c>
      <c r="AK42" s="22" t="s">
        <v>201</v>
      </c>
      <c r="AL42" s="22">
        <v>1</v>
      </c>
      <c r="AM42" s="22">
        <v>1</v>
      </c>
      <c r="AN42" s="22">
        <v>2</v>
      </c>
      <c r="AO42" s="22">
        <v>1</v>
      </c>
      <c r="AP42" s="22">
        <v>1</v>
      </c>
      <c r="AQ42" s="22">
        <v>2</v>
      </c>
      <c r="AR42" s="22">
        <v>1</v>
      </c>
      <c r="AS42" s="22">
        <v>2</v>
      </c>
      <c r="AT42" s="22" t="s">
        <v>201</v>
      </c>
      <c r="AU42" s="22" t="s">
        <v>201</v>
      </c>
      <c r="AV42" s="22" t="s">
        <v>201</v>
      </c>
      <c r="AW42" s="22" t="s">
        <v>201</v>
      </c>
      <c r="AX42" s="22">
        <v>1</v>
      </c>
      <c r="AY42" s="22">
        <v>1</v>
      </c>
      <c r="AZ42" s="22">
        <v>1</v>
      </c>
      <c r="BA42" s="184"/>
      <c r="BB42" s="184"/>
      <c r="BC42" s="22">
        <v>1</v>
      </c>
      <c r="BD42" s="22">
        <v>1</v>
      </c>
      <c r="BE42" s="22">
        <v>1</v>
      </c>
      <c r="BF42" s="22">
        <v>1</v>
      </c>
      <c r="BG42" s="115">
        <v>1</v>
      </c>
      <c r="BH42" s="115">
        <v>1</v>
      </c>
      <c r="BI42" s="115">
        <v>1</v>
      </c>
      <c r="BJ42" s="115">
        <v>1</v>
      </c>
      <c r="BK42" s="115">
        <v>1</v>
      </c>
      <c r="BL42" s="115">
        <v>2</v>
      </c>
      <c r="BM42" s="115">
        <v>2</v>
      </c>
      <c r="BN42" s="115">
        <v>2</v>
      </c>
      <c r="BO42" s="115">
        <v>2</v>
      </c>
      <c r="BP42" s="22" t="s">
        <v>201</v>
      </c>
      <c r="BQ42" s="22">
        <v>1</v>
      </c>
      <c r="BR42" s="22">
        <v>1</v>
      </c>
      <c r="BS42" s="22" t="s">
        <v>201</v>
      </c>
      <c r="BT42" s="115">
        <v>1</v>
      </c>
      <c r="BU42" s="25">
        <f t="shared" si="3"/>
        <v>62</v>
      </c>
      <c r="BV42" s="127">
        <f>Arbeitseinsätze_2014!P42</f>
        <v>6</v>
      </c>
      <c r="BW42" s="127">
        <f t="shared" si="1"/>
        <v>68</v>
      </c>
      <c r="BX42" s="133">
        <f t="shared" si="2"/>
        <v>0.85</v>
      </c>
      <c r="BY42" s="275"/>
      <c r="BZ42" s="293">
        <v>12</v>
      </c>
      <c r="CA42" s="284">
        <v>3</v>
      </c>
      <c r="CB42" s="155"/>
      <c r="CC42" s="155"/>
      <c r="CD42" s="155"/>
      <c r="CE42" s="155"/>
    </row>
    <row r="43" spans="1:80" s="53" customFormat="1" ht="16.5" customHeight="1">
      <c r="A43" s="172"/>
      <c r="B43" s="14">
        <v>38</v>
      </c>
      <c r="C43" s="15" t="s">
        <v>105</v>
      </c>
      <c r="D43" s="15" t="s">
        <v>106</v>
      </c>
      <c r="E43" s="75" t="s">
        <v>107</v>
      </c>
      <c r="F43" s="71">
        <v>1</v>
      </c>
      <c r="G43" s="22">
        <v>1</v>
      </c>
      <c r="H43" s="22">
        <v>0</v>
      </c>
      <c r="I43" s="22">
        <v>1</v>
      </c>
      <c r="J43" s="22">
        <v>2</v>
      </c>
      <c r="K43" s="22">
        <v>2</v>
      </c>
      <c r="L43" s="184"/>
      <c r="M43" s="22" t="s">
        <v>201</v>
      </c>
      <c r="N43" s="22">
        <v>1</v>
      </c>
      <c r="O43" s="22">
        <v>1</v>
      </c>
      <c r="P43" s="22" t="s">
        <v>201</v>
      </c>
      <c r="Q43" s="22">
        <v>1</v>
      </c>
      <c r="R43" s="22" t="s">
        <v>201</v>
      </c>
      <c r="S43" s="22">
        <v>1</v>
      </c>
      <c r="T43" s="22">
        <v>1</v>
      </c>
      <c r="U43" s="22">
        <v>1</v>
      </c>
      <c r="V43" s="92">
        <v>1</v>
      </c>
      <c r="W43" s="22">
        <v>1</v>
      </c>
      <c r="X43" s="22">
        <v>1</v>
      </c>
      <c r="Y43" s="22">
        <v>1</v>
      </c>
      <c r="Z43" s="22">
        <v>2</v>
      </c>
      <c r="AA43" s="22" t="s">
        <v>201</v>
      </c>
      <c r="AB43" s="22" t="s">
        <v>201</v>
      </c>
      <c r="AC43" s="22" t="s">
        <v>201</v>
      </c>
      <c r="AD43" s="22" t="s">
        <v>201</v>
      </c>
      <c r="AE43" s="22" t="s">
        <v>201</v>
      </c>
      <c r="AF43" s="22" t="s">
        <v>201</v>
      </c>
      <c r="AG43" s="22" t="s">
        <v>201</v>
      </c>
      <c r="AH43" s="22" t="s">
        <v>201</v>
      </c>
      <c r="AI43" s="22">
        <v>2</v>
      </c>
      <c r="AJ43" s="22" t="s">
        <v>201</v>
      </c>
      <c r="AK43" s="22" t="s">
        <v>201</v>
      </c>
      <c r="AL43" s="22" t="s">
        <v>201</v>
      </c>
      <c r="AM43" s="22" t="s">
        <v>201</v>
      </c>
      <c r="AN43" s="22" t="s">
        <v>201</v>
      </c>
      <c r="AO43" s="22" t="s">
        <v>201</v>
      </c>
      <c r="AP43" s="22" t="s">
        <v>201</v>
      </c>
      <c r="AQ43" s="22" t="s">
        <v>201</v>
      </c>
      <c r="AR43" s="22" t="s">
        <v>201</v>
      </c>
      <c r="AS43" s="22" t="s">
        <v>201</v>
      </c>
      <c r="AT43" s="22" t="s">
        <v>201</v>
      </c>
      <c r="AU43" s="22" t="s">
        <v>201</v>
      </c>
      <c r="AV43" s="22" t="s">
        <v>201</v>
      </c>
      <c r="AW43" s="22" t="s">
        <v>201</v>
      </c>
      <c r="AX43" s="22" t="s">
        <v>201</v>
      </c>
      <c r="AY43" s="22">
        <v>1</v>
      </c>
      <c r="AZ43" s="22">
        <v>1</v>
      </c>
      <c r="BA43" s="184"/>
      <c r="BB43" s="184"/>
      <c r="BC43" s="22" t="s">
        <v>201</v>
      </c>
      <c r="BD43" s="22" t="s">
        <v>201</v>
      </c>
      <c r="BE43" s="22" t="s">
        <v>201</v>
      </c>
      <c r="BF43" s="22" t="s">
        <v>201</v>
      </c>
      <c r="BG43" s="115" t="s">
        <v>201</v>
      </c>
      <c r="BH43" s="115" t="s">
        <v>201</v>
      </c>
      <c r="BI43" s="115" t="s">
        <v>201</v>
      </c>
      <c r="BJ43" s="115" t="s">
        <v>201</v>
      </c>
      <c r="BK43" s="115" t="s">
        <v>201</v>
      </c>
      <c r="BL43" s="115" t="s">
        <v>201</v>
      </c>
      <c r="BM43" s="115" t="s">
        <v>201</v>
      </c>
      <c r="BN43" s="115" t="s">
        <v>201</v>
      </c>
      <c r="BO43" s="115" t="s">
        <v>201</v>
      </c>
      <c r="BP43" s="22">
        <v>2</v>
      </c>
      <c r="BQ43" s="22">
        <v>1</v>
      </c>
      <c r="BR43" s="22">
        <v>1</v>
      </c>
      <c r="BS43" s="22">
        <v>1</v>
      </c>
      <c r="BT43" s="115" t="s">
        <v>201</v>
      </c>
      <c r="BU43" s="25">
        <f t="shared" si="3"/>
        <v>28</v>
      </c>
      <c r="BV43" s="127">
        <f>Arbeitseinsätze_2014!P43</f>
        <v>2</v>
      </c>
      <c r="BW43" s="127">
        <f t="shared" si="1"/>
        <v>30</v>
      </c>
      <c r="BX43" s="133">
        <f t="shared" si="2"/>
        <v>0.375</v>
      </c>
      <c r="BY43" s="275"/>
      <c r="BZ43" s="293">
        <v>36</v>
      </c>
      <c r="CA43" s="294">
        <v>11</v>
      </c>
      <c r="CB43" s="150"/>
    </row>
    <row r="44" spans="1:80" s="53" customFormat="1" ht="16.5" customHeight="1">
      <c r="A44" s="172"/>
      <c r="B44" s="14">
        <v>39</v>
      </c>
      <c r="C44" s="15" t="s">
        <v>156</v>
      </c>
      <c r="D44" s="15" t="s">
        <v>157</v>
      </c>
      <c r="E44" s="75" t="s">
        <v>158</v>
      </c>
      <c r="F44" s="71">
        <v>0</v>
      </c>
      <c r="G44" s="22">
        <v>0</v>
      </c>
      <c r="H44" s="22" t="s">
        <v>201</v>
      </c>
      <c r="I44" s="22">
        <v>0</v>
      </c>
      <c r="J44" s="22">
        <v>0</v>
      </c>
      <c r="K44" s="22">
        <v>0</v>
      </c>
      <c r="L44" s="184"/>
      <c r="M44" s="22">
        <v>1</v>
      </c>
      <c r="N44" s="22">
        <v>1</v>
      </c>
      <c r="O44" s="22">
        <v>1</v>
      </c>
      <c r="P44" s="22">
        <v>-1</v>
      </c>
      <c r="Q44" s="22">
        <v>-1</v>
      </c>
      <c r="R44" s="22" t="s">
        <v>201</v>
      </c>
      <c r="S44" s="22">
        <v>1</v>
      </c>
      <c r="T44" s="22">
        <v>1</v>
      </c>
      <c r="U44" s="22">
        <v>1</v>
      </c>
      <c r="V44" s="92">
        <v>1</v>
      </c>
      <c r="W44" s="22">
        <v>1</v>
      </c>
      <c r="X44" s="22" t="s">
        <v>201</v>
      </c>
      <c r="Y44" s="22">
        <v>1</v>
      </c>
      <c r="Z44" s="22" t="s">
        <v>201</v>
      </c>
      <c r="AA44" s="22">
        <v>2</v>
      </c>
      <c r="AB44" s="22">
        <v>1</v>
      </c>
      <c r="AC44" s="22" t="s">
        <v>201</v>
      </c>
      <c r="AD44" s="22" t="s">
        <v>201</v>
      </c>
      <c r="AE44" s="22">
        <v>1</v>
      </c>
      <c r="AF44" s="22">
        <v>1</v>
      </c>
      <c r="AG44" s="22">
        <v>1</v>
      </c>
      <c r="AH44" s="22">
        <v>1</v>
      </c>
      <c r="AI44" s="22" t="s">
        <v>201</v>
      </c>
      <c r="AJ44" s="22">
        <v>1</v>
      </c>
      <c r="AK44" s="22" t="s">
        <v>201</v>
      </c>
      <c r="AL44" s="22">
        <v>1</v>
      </c>
      <c r="AM44" s="22">
        <v>1</v>
      </c>
      <c r="AN44" s="22">
        <v>2</v>
      </c>
      <c r="AO44" s="22" t="s">
        <v>201</v>
      </c>
      <c r="AP44" s="22" t="s">
        <v>201</v>
      </c>
      <c r="AQ44" s="22" t="s">
        <v>201</v>
      </c>
      <c r="AR44" s="22" t="s">
        <v>201</v>
      </c>
      <c r="AS44" s="22" t="s">
        <v>201</v>
      </c>
      <c r="AT44" s="22" t="s">
        <v>201</v>
      </c>
      <c r="AU44" s="22" t="s">
        <v>201</v>
      </c>
      <c r="AV44" s="22" t="s">
        <v>201</v>
      </c>
      <c r="AW44" s="22" t="s">
        <v>201</v>
      </c>
      <c r="AX44" s="22">
        <v>1</v>
      </c>
      <c r="AY44" s="22">
        <v>1</v>
      </c>
      <c r="AZ44" s="22">
        <v>1</v>
      </c>
      <c r="BA44" s="184"/>
      <c r="BB44" s="184"/>
      <c r="BC44" s="22">
        <v>1</v>
      </c>
      <c r="BD44" s="22" t="s">
        <v>201</v>
      </c>
      <c r="BE44" s="22">
        <v>1</v>
      </c>
      <c r="BF44" s="22">
        <v>1</v>
      </c>
      <c r="BG44" s="115">
        <v>1</v>
      </c>
      <c r="BH44" s="115">
        <v>1</v>
      </c>
      <c r="BI44" s="115">
        <v>1</v>
      </c>
      <c r="BJ44" s="115" t="s">
        <v>201</v>
      </c>
      <c r="BK44" s="115">
        <v>1</v>
      </c>
      <c r="BL44" s="115" t="s">
        <v>201</v>
      </c>
      <c r="BM44" s="115">
        <v>2</v>
      </c>
      <c r="BN44" s="115">
        <v>2</v>
      </c>
      <c r="BO44" s="115">
        <v>2</v>
      </c>
      <c r="BP44" s="22">
        <v>2</v>
      </c>
      <c r="BQ44" s="22" t="s">
        <v>201</v>
      </c>
      <c r="BR44" s="22" t="s">
        <v>201</v>
      </c>
      <c r="BS44" s="22">
        <v>1</v>
      </c>
      <c r="BT44" s="115" t="s">
        <v>201</v>
      </c>
      <c r="BU44" s="25">
        <f t="shared" si="3"/>
        <v>38</v>
      </c>
      <c r="BV44" s="127">
        <f>Arbeitseinsätze_2014!P44</f>
        <v>2</v>
      </c>
      <c r="BW44" s="127">
        <f t="shared" si="1"/>
        <v>40</v>
      </c>
      <c r="BX44" s="133">
        <f t="shared" si="2"/>
        <v>0.5</v>
      </c>
      <c r="BY44" s="275"/>
      <c r="BZ44" s="293">
        <v>31</v>
      </c>
      <c r="CA44" s="294">
        <v>9</v>
      </c>
      <c r="CB44" s="150"/>
    </row>
    <row r="45" spans="1:80" s="53" customFormat="1" ht="16.5" customHeight="1">
      <c r="A45" s="172"/>
      <c r="B45" s="55">
        <v>40</v>
      </c>
      <c r="C45" s="15" t="s">
        <v>166</v>
      </c>
      <c r="D45" s="15" t="s">
        <v>44</v>
      </c>
      <c r="E45" s="75" t="s">
        <v>213</v>
      </c>
      <c r="F45" s="71">
        <v>1</v>
      </c>
      <c r="G45" s="22">
        <v>0</v>
      </c>
      <c r="H45" s="22">
        <v>0</v>
      </c>
      <c r="I45" s="22">
        <v>1</v>
      </c>
      <c r="J45" s="22">
        <v>2</v>
      </c>
      <c r="K45" s="22">
        <v>2</v>
      </c>
      <c r="L45" s="184"/>
      <c r="M45" s="22">
        <v>1</v>
      </c>
      <c r="N45" s="22">
        <v>1</v>
      </c>
      <c r="O45" s="22">
        <v>1</v>
      </c>
      <c r="P45" s="22">
        <v>1</v>
      </c>
      <c r="Q45" s="22">
        <v>1</v>
      </c>
      <c r="R45" s="22">
        <v>2</v>
      </c>
      <c r="S45" s="22">
        <v>1</v>
      </c>
      <c r="T45" s="22">
        <v>1</v>
      </c>
      <c r="U45" s="22">
        <v>1</v>
      </c>
      <c r="V45" s="92" t="s">
        <v>201</v>
      </c>
      <c r="W45" s="22">
        <v>1</v>
      </c>
      <c r="X45" s="22">
        <v>1</v>
      </c>
      <c r="Y45" s="22">
        <v>1</v>
      </c>
      <c r="Z45" s="22">
        <v>2</v>
      </c>
      <c r="AA45" s="22">
        <v>2</v>
      </c>
      <c r="AB45" s="22" t="s">
        <v>201</v>
      </c>
      <c r="AC45" s="22">
        <v>1</v>
      </c>
      <c r="AD45" s="22" t="s">
        <v>201</v>
      </c>
      <c r="AE45" s="22">
        <v>1</v>
      </c>
      <c r="AF45" s="22" t="s">
        <v>201</v>
      </c>
      <c r="AG45" s="22">
        <v>1</v>
      </c>
      <c r="AH45" s="22" t="s">
        <v>201</v>
      </c>
      <c r="AI45" s="22" t="s">
        <v>201</v>
      </c>
      <c r="AJ45" s="22">
        <v>1</v>
      </c>
      <c r="AK45" s="22">
        <v>1</v>
      </c>
      <c r="AL45" s="22">
        <v>1</v>
      </c>
      <c r="AM45" s="22">
        <v>1</v>
      </c>
      <c r="AN45" s="22">
        <v>2</v>
      </c>
      <c r="AO45" s="22">
        <v>1</v>
      </c>
      <c r="AP45" s="22">
        <v>1</v>
      </c>
      <c r="AQ45" s="22">
        <v>2</v>
      </c>
      <c r="AR45" s="22" t="s">
        <v>201</v>
      </c>
      <c r="AS45" s="22" t="s">
        <v>201</v>
      </c>
      <c r="AT45" s="22">
        <v>1</v>
      </c>
      <c r="AU45" s="22">
        <v>1</v>
      </c>
      <c r="AV45" s="22">
        <v>1</v>
      </c>
      <c r="AW45" s="22">
        <v>2</v>
      </c>
      <c r="AX45" s="22" t="s">
        <v>201</v>
      </c>
      <c r="AY45" s="22" t="s">
        <v>201</v>
      </c>
      <c r="AZ45" s="22">
        <v>1</v>
      </c>
      <c r="BA45" s="184"/>
      <c r="BB45" s="184"/>
      <c r="BC45" s="22">
        <v>1</v>
      </c>
      <c r="BD45" s="22">
        <v>1</v>
      </c>
      <c r="BE45" s="22">
        <v>1</v>
      </c>
      <c r="BF45" s="22">
        <v>-1</v>
      </c>
      <c r="BG45" s="115">
        <v>1</v>
      </c>
      <c r="BH45" s="115">
        <v>1</v>
      </c>
      <c r="BI45" s="115">
        <v>1</v>
      </c>
      <c r="BJ45" s="115">
        <v>1</v>
      </c>
      <c r="BK45" s="115">
        <v>1</v>
      </c>
      <c r="BL45" s="115">
        <v>2</v>
      </c>
      <c r="BM45" s="115">
        <v>2</v>
      </c>
      <c r="BN45" s="115">
        <v>2</v>
      </c>
      <c r="BO45" s="115">
        <v>2</v>
      </c>
      <c r="BP45" s="22">
        <v>2</v>
      </c>
      <c r="BQ45" s="22">
        <v>1</v>
      </c>
      <c r="BR45" s="22">
        <v>1</v>
      </c>
      <c r="BS45" s="22" t="s">
        <v>201</v>
      </c>
      <c r="BT45" s="115">
        <v>1</v>
      </c>
      <c r="BU45" s="25">
        <f t="shared" si="3"/>
        <v>62</v>
      </c>
      <c r="BV45" s="127">
        <f>Arbeitseinsätze_2014!P45</f>
        <v>2</v>
      </c>
      <c r="BW45" s="127">
        <f t="shared" si="1"/>
        <v>64</v>
      </c>
      <c r="BX45" s="133">
        <f t="shared" si="2"/>
        <v>0.8</v>
      </c>
      <c r="BY45" s="275"/>
      <c r="BZ45" s="293">
        <v>15</v>
      </c>
      <c r="CA45" s="294">
        <v>5</v>
      </c>
      <c r="CB45" s="150"/>
    </row>
    <row r="46" spans="1:80" s="53" customFormat="1" ht="16.5" customHeight="1">
      <c r="A46" s="172"/>
      <c r="B46" s="55">
        <v>41</v>
      </c>
      <c r="C46" s="15" t="s">
        <v>26</v>
      </c>
      <c r="D46" s="15" t="s">
        <v>27</v>
      </c>
      <c r="E46" s="75" t="s">
        <v>81</v>
      </c>
      <c r="F46" s="71">
        <v>0</v>
      </c>
      <c r="G46" s="22">
        <v>1</v>
      </c>
      <c r="H46" s="22">
        <v>1</v>
      </c>
      <c r="I46" s="22">
        <v>1</v>
      </c>
      <c r="J46" s="22">
        <v>2</v>
      </c>
      <c r="K46" s="22">
        <v>2</v>
      </c>
      <c r="L46" s="184"/>
      <c r="M46" s="22">
        <v>1</v>
      </c>
      <c r="N46" s="22" t="s">
        <v>201</v>
      </c>
      <c r="O46" s="22">
        <v>1</v>
      </c>
      <c r="P46" s="22">
        <v>1</v>
      </c>
      <c r="Q46" s="22">
        <v>1</v>
      </c>
      <c r="R46" s="22" t="s">
        <v>201</v>
      </c>
      <c r="S46" s="22">
        <v>1</v>
      </c>
      <c r="T46" s="22">
        <v>1</v>
      </c>
      <c r="U46" s="22" t="s">
        <v>201</v>
      </c>
      <c r="V46" s="92">
        <v>1</v>
      </c>
      <c r="W46" s="22">
        <v>1</v>
      </c>
      <c r="X46" s="22">
        <v>1</v>
      </c>
      <c r="Y46" s="22">
        <v>1</v>
      </c>
      <c r="Z46" s="22" t="s">
        <v>201</v>
      </c>
      <c r="AA46" s="22">
        <v>2</v>
      </c>
      <c r="AB46" s="22">
        <v>1</v>
      </c>
      <c r="AC46" s="22">
        <v>1</v>
      </c>
      <c r="AD46" s="22">
        <v>2</v>
      </c>
      <c r="AE46" s="22">
        <v>1</v>
      </c>
      <c r="AF46" s="22">
        <v>1</v>
      </c>
      <c r="AG46" s="22">
        <v>1</v>
      </c>
      <c r="AH46" s="22" t="s">
        <v>201</v>
      </c>
      <c r="AI46" s="22" t="s">
        <v>201</v>
      </c>
      <c r="AJ46" s="22">
        <v>1</v>
      </c>
      <c r="AK46" s="22">
        <v>1</v>
      </c>
      <c r="AL46" s="22">
        <v>1</v>
      </c>
      <c r="AM46" s="22" t="s">
        <v>201</v>
      </c>
      <c r="AN46" s="22">
        <v>2</v>
      </c>
      <c r="AO46" s="22">
        <v>1</v>
      </c>
      <c r="AP46" s="22" t="s">
        <v>201</v>
      </c>
      <c r="AQ46" s="22">
        <v>2</v>
      </c>
      <c r="AR46" s="22">
        <v>1</v>
      </c>
      <c r="AS46" s="22">
        <v>2</v>
      </c>
      <c r="AT46" s="22">
        <v>1</v>
      </c>
      <c r="AU46" s="22">
        <v>1</v>
      </c>
      <c r="AV46" s="22">
        <v>1</v>
      </c>
      <c r="AW46" s="22">
        <v>2</v>
      </c>
      <c r="AX46" s="22">
        <v>1</v>
      </c>
      <c r="AY46" s="22">
        <v>1</v>
      </c>
      <c r="AZ46" s="22">
        <v>1</v>
      </c>
      <c r="BA46" s="184"/>
      <c r="BB46" s="184"/>
      <c r="BC46" s="22">
        <v>1</v>
      </c>
      <c r="BD46" s="22">
        <v>1</v>
      </c>
      <c r="BE46" s="22">
        <v>1</v>
      </c>
      <c r="BF46" s="22">
        <v>1</v>
      </c>
      <c r="BG46" s="115">
        <v>1</v>
      </c>
      <c r="BH46" s="115">
        <v>-1</v>
      </c>
      <c r="BI46" s="115">
        <v>1</v>
      </c>
      <c r="BJ46" s="115">
        <v>1</v>
      </c>
      <c r="BK46" s="115">
        <v>1</v>
      </c>
      <c r="BL46" s="115">
        <v>2</v>
      </c>
      <c r="BM46" s="115">
        <v>2</v>
      </c>
      <c r="BN46" s="115">
        <v>2</v>
      </c>
      <c r="BO46" s="115">
        <v>2</v>
      </c>
      <c r="BP46" s="22">
        <v>2</v>
      </c>
      <c r="BQ46" s="22">
        <v>1</v>
      </c>
      <c r="BR46" s="22">
        <v>1</v>
      </c>
      <c r="BS46" s="22">
        <v>1</v>
      </c>
      <c r="BT46" s="115" t="s">
        <v>201</v>
      </c>
      <c r="BU46" s="25">
        <f t="shared" si="3"/>
        <v>65</v>
      </c>
      <c r="BV46" s="127">
        <f>Arbeitseinsätze_2014!P46</f>
        <v>4</v>
      </c>
      <c r="BW46" s="127">
        <f t="shared" si="1"/>
        <v>69</v>
      </c>
      <c r="BX46" s="133">
        <f t="shared" si="2"/>
        <v>0.8625</v>
      </c>
      <c r="BY46" s="275"/>
      <c r="BZ46" s="293">
        <v>11</v>
      </c>
      <c r="CA46" s="284">
        <v>2</v>
      </c>
      <c r="CB46" s="150"/>
    </row>
    <row r="47" spans="1:80" s="53" customFormat="1" ht="16.5" customHeight="1">
      <c r="A47" s="172"/>
      <c r="B47" s="14">
        <v>42</v>
      </c>
      <c r="C47" s="15" t="s">
        <v>30</v>
      </c>
      <c r="D47" s="15" t="s">
        <v>2</v>
      </c>
      <c r="E47" s="75" t="s">
        <v>53</v>
      </c>
      <c r="F47" s="71">
        <v>1</v>
      </c>
      <c r="G47" s="22">
        <v>1</v>
      </c>
      <c r="H47" s="22">
        <v>1</v>
      </c>
      <c r="I47" s="22">
        <v>1</v>
      </c>
      <c r="J47" s="22">
        <v>2</v>
      </c>
      <c r="K47" s="22">
        <v>2</v>
      </c>
      <c r="L47" s="184"/>
      <c r="M47" s="22" t="s">
        <v>201</v>
      </c>
      <c r="N47" s="22">
        <v>1</v>
      </c>
      <c r="O47" s="22">
        <v>1</v>
      </c>
      <c r="P47" s="22">
        <v>1</v>
      </c>
      <c r="Q47" s="22">
        <v>1</v>
      </c>
      <c r="R47" s="22">
        <v>2</v>
      </c>
      <c r="S47" s="22">
        <v>1</v>
      </c>
      <c r="T47" s="22" t="s">
        <v>201</v>
      </c>
      <c r="U47" s="22">
        <v>1</v>
      </c>
      <c r="V47" s="92">
        <v>1</v>
      </c>
      <c r="W47" s="22" t="s">
        <v>201</v>
      </c>
      <c r="X47" s="22" t="s">
        <v>201</v>
      </c>
      <c r="Y47" s="22">
        <v>1</v>
      </c>
      <c r="Z47" s="22">
        <v>2</v>
      </c>
      <c r="AA47" s="22">
        <v>2</v>
      </c>
      <c r="AB47" s="22">
        <v>1</v>
      </c>
      <c r="AC47" s="22">
        <v>1</v>
      </c>
      <c r="AD47" s="22" t="s">
        <v>201</v>
      </c>
      <c r="AE47" s="22" t="s">
        <v>201</v>
      </c>
      <c r="AF47" s="22">
        <v>1</v>
      </c>
      <c r="AG47" s="22">
        <v>1</v>
      </c>
      <c r="AH47" s="22">
        <v>1</v>
      </c>
      <c r="AI47" s="22" t="s">
        <v>201</v>
      </c>
      <c r="AJ47" s="22">
        <v>1</v>
      </c>
      <c r="AK47" s="22">
        <v>1</v>
      </c>
      <c r="AL47" s="22" t="s">
        <v>201</v>
      </c>
      <c r="AM47" s="22">
        <v>1</v>
      </c>
      <c r="AN47" s="22">
        <v>2</v>
      </c>
      <c r="AO47" s="22">
        <v>1</v>
      </c>
      <c r="AP47" s="22">
        <v>1</v>
      </c>
      <c r="AQ47" s="22">
        <v>2</v>
      </c>
      <c r="AR47" s="22">
        <v>1</v>
      </c>
      <c r="AS47" s="22">
        <v>2</v>
      </c>
      <c r="AT47" s="22">
        <v>1</v>
      </c>
      <c r="AU47" s="22">
        <v>1</v>
      </c>
      <c r="AV47" s="22">
        <v>1</v>
      </c>
      <c r="AW47" s="22" t="s">
        <v>201</v>
      </c>
      <c r="AX47" s="22">
        <v>1</v>
      </c>
      <c r="AY47" s="22">
        <v>1</v>
      </c>
      <c r="AZ47" s="22">
        <v>1</v>
      </c>
      <c r="BA47" s="184"/>
      <c r="BB47" s="184"/>
      <c r="BC47" s="22" t="s">
        <v>201</v>
      </c>
      <c r="BD47" s="22" t="s">
        <v>201</v>
      </c>
      <c r="BE47" s="22">
        <v>1</v>
      </c>
      <c r="BF47" s="22">
        <v>1</v>
      </c>
      <c r="BG47" s="115">
        <v>-1</v>
      </c>
      <c r="BH47" s="115">
        <v>1</v>
      </c>
      <c r="BI47" s="115">
        <v>1</v>
      </c>
      <c r="BJ47" s="115">
        <v>1</v>
      </c>
      <c r="BK47" s="115">
        <v>1</v>
      </c>
      <c r="BL47" s="115">
        <v>2</v>
      </c>
      <c r="BM47" s="115">
        <v>2</v>
      </c>
      <c r="BN47" s="115">
        <v>2</v>
      </c>
      <c r="BO47" s="115">
        <v>2</v>
      </c>
      <c r="BP47" s="22" t="s">
        <v>201</v>
      </c>
      <c r="BQ47" s="22">
        <v>1</v>
      </c>
      <c r="BR47" s="22">
        <v>-1</v>
      </c>
      <c r="BS47" s="22">
        <v>1</v>
      </c>
      <c r="BT47" s="115">
        <v>-1</v>
      </c>
      <c r="BU47" s="25">
        <f t="shared" si="3"/>
        <v>58</v>
      </c>
      <c r="BV47" s="127">
        <f>Arbeitseinsätze_2014!P47</f>
        <v>2</v>
      </c>
      <c r="BW47" s="127">
        <f t="shared" si="1"/>
        <v>60</v>
      </c>
      <c r="BX47" s="133">
        <f t="shared" si="2"/>
        <v>0.75</v>
      </c>
      <c r="BY47" s="275"/>
      <c r="BZ47" s="293">
        <v>19</v>
      </c>
      <c r="CA47" s="294">
        <v>6</v>
      </c>
      <c r="CB47" s="150"/>
    </row>
    <row r="48" spans="1:79" s="53" customFormat="1" ht="16.5" customHeight="1">
      <c r="A48" s="172"/>
      <c r="B48" s="14">
        <v>43</v>
      </c>
      <c r="C48" s="15" t="s">
        <v>30</v>
      </c>
      <c r="D48" s="15" t="s">
        <v>170</v>
      </c>
      <c r="E48" s="75" t="s">
        <v>144</v>
      </c>
      <c r="F48" s="71">
        <v>0</v>
      </c>
      <c r="G48" s="22">
        <v>0</v>
      </c>
      <c r="H48" s="22">
        <v>0</v>
      </c>
      <c r="I48" s="22" t="s">
        <v>201</v>
      </c>
      <c r="J48" s="22" t="s">
        <v>201</v>
      </c>
      <c r="K48" s="22" t="s">
        <v>201</v>
      </c>
      <c r="L48" s="184"/>
      <c r="M48" s="22">
        <v>1</v>
      </c>
      <c r="N48" s="22" t="s">
        <v>201</v>
      </c>
      <c r="O48" s="22">
        <v>1</v>
      </c>
      <c r="P48" s="22" t="s">
        <v>201</v>
      </c>
      <c r="Q48" s="22">
        <v>1</v>
      </c>
      <c r="R48" s="22" t="s">
        <v>201</v>
      </c>
      <c r="S48" s="22">
        <v>-1</v>
      </c>
      <c r="T48" s="22">
        <v>1</v>
      </c>
      <c r="U48" s="22" t="s">
        <v>201</v>
      </c>
      <c r="V48" s="92" t="s">
        <v>201</v>
      </c>
      <c r="W48" s="22" t="s">
        <v>201</v>
      </c>
      <c r="X48" s="22">
        <v>1</v>
      </c>
      <c r="Y48" s="22">
        <v>1</v>
      </c>
      <c r="Z48" s="22" t="s">
        <v>201</v>
      </c>
      <c r="AA48" s="22">
        <v>2</v>
      </c>
      <c r="AB48" s="22">
        <v>-1</v>
      </c>
      <c r="AC48" s="22" t="s">
        <v>201</v>
      </c>
      <c r="AD48" s="22">
        <v>-1</v>
      </c>
      <c r="AE48" s="22">
        <v>1</v>
      </c>
      <c r="AF48" s="22" t="s">
        <v>201</v>
      </c>
      <c r="AG48" s="22">
        <v>1</v>
      </c>
      <c r="AH48" s="22">
        <v>1</v>
      </c>
      <c r="AI48" s="22" t="s">
        <v>201</v>
      </c>
      <c r="AJ48" s="22">
        <v>1</v>
      </c>
      <c r="AK48" s="22" t="s">
        <v>201</v>
      </c>
      <c r="AL48" s="22" t="s">
        <v>201</v>
      </c>
      <c r="AM48" s="22" t="s">
        <v>201</v>
      </c>
      <c r="AN48" s="22" t="s">
        <v>201</v>
      </c>
      <c r="AO48" s="22" t="s">
        <v>201</v>
      </c>
      <c r="AP48" s="22" t="s">
        <v>201</v>
      </c>
      <c r="AQ48" s="22" t="s">
        <v>201</v>
      </c>
      <c r="AR48" s="22" t="s">
        <v>201</v>
      </c>
      <c r="AS48" s="22" t="s">
        <v>201</v>
      </c>
      <c r="AT48" s="22" t="s">
        <v>201</v>
      </c>
      <c r="AU48" s="22" t="s">
        <v>201</v>
      </c>
      <c r="AV48" s="22" t="s">
        <v>201</v>
      </c>
      <c r="AW48" s="22" t="s">
        <v>201</v>
      </c>
      <c r="AX48" s="22" t="s">
        <v>201</v>
      </c>
      <c r="AY48" s="22" t="s">
        <v>201</v>
      </c>
      <c r="AZ48" s="22" t="s">
        <v>201</v>
      </c>
      <c r="BA48" s="184"/>
      <c r="BB48" s="184"/>
      <c r="BC48" s="22" t="s">
        <v>201</v>
      </c>
      <c r="BD48" s="22" t="s">
        <v>201</v>
      </c>
      <c r="BE48" s="22" t="s">
        <v>201</v>
      </c>
      <c r="BF48" s="22" t="s">
        <v>201</v>
      </c>
      <c r="BG48" s="115" t="s">
        <v>201</v>
      </c>
      <c r="BH48" s="115" t="s">
        <v>201</v>
      </c>
      <c r="BI48" s="115" t="s">
        <v>201</v>
      </c>
      <c r="BJ48" s="115" t="s">
        <v>201</v>
      </c>
      <c r="BK48" s="115" t="s">
        <v>201</v>
      </c>
      <c r="BL48" s="115" t="s">
        <v>201</v>
      </c>
      <c r="BM48" s="115" t="s">
        <v>201</v>
      </c>
      <c r="BN48" s="115" t="s">
        <v>201</v>
      </c>
      <c r="BO48" s="115" t="s">
        <v>201</v>
      </c>
      <c r="BP48" s="22" t="s">
        <v>201</v>
      </c>
      <c r="BQ48" s="22">
        <v>1</v>
      </c>
      <c r="BR48" s="22">
        <v>1</v>
      </c>
      <c r="BS48" s="22" t="s">
        <v>201</v>
      </c>
      <c r="BT48" s="115" t="s">
        <v>201</v>
      </c>
      <c r="BU48" s="25">
        <f t="shared" si="3"/>
        <v>11</v>
      </c>
      <c r="BV48" s="127">
        <f>Arbeitseinsätze_2014!P48</f>
        <v>0</v>
      </c>
      <c r="BW48" s="127">
        <f t="shared" si="1"/>
        <v>11</v>
      </c>
      <c r="BX48" s="133">
        <f t="shared" si="2"/>
        <v>0.1375</v>
      </c>
      <c r="BY48" s="275"/>
      <c r="BZ48" s="293">
        <v>41</v>
      </c>
      <c r="CA48" s="294">
        <v>13</v>
      </c>
    </row>
    <row r="49" spans="1:80" s="53" customFormat="1" ht="16.5" customHeight="1">
      <c r="A49" s="172"/>
      <c r="B49" s="14">
        <v>44</v>
      </c>
      <c r="C49" s="15" t="s">
        <v>35</v>
      </c>
      <c r="D49" s="15" t="s">
        <v>36</v>
      </c>
      <c r="E49" s="75" t="s">
        <v>91</v>
      </c>
      <c r="F49" s="71">
        <v>1</v>
      </c>
      <c r="G49" s="22">
        <v>1</v>
      </c>
      <c r="H49" s="22">
        <v>0</v>
      </c>
      <c r="I49" s="22">
        <v>1</v>
      </c>
      <c r="J49" s="22">
        <v>0</v>
      </c>
      <c r="K49" s="22">
        <v>2</v>
      </c>
      <c r="L49" s="184"/>
      <c r="M49" s="22">
        <v>1</v>
      </c>
      <c r="N49" s="22">
        <v>1</v>
      </c>
      <c r="O49" s="22" t="s">
        <v>201</v>
      </c>
      <c r="P49" s="22">
        <v>1</v>
      </c>
      <c r="Q49" s="22">
        <v>1</v>
      </c>
      <c r="R49" s="22">
        <v>2</v>
      </c>
      <c r="S49" s="22">
        <v>1</v>
      </c>
      <c r="T49" s="22">
        <v>1</v>
      </c>
      <c r="U49" s="22" t="s">
        <v>201</v>
      </c>
      <c r="V49" s="92">
        <v>1</v>
      </c>
      <c r="W49" s="22">
        <v>1</v>
      </c>
      <c r="X49" s="22">
        <v>1</v>
      </c>
      <c r="Y49" s="22">
        <v>1</v>
      </c>
      <c r="Z49" s="22">
        <v>2</v>
      </c>
      <c r="AA49" s="22">
        <v>2</v>
      </c>
      <c r="AB49" s="22">
        <v>1</v>
      </c>
      <c r="AC49" s="22">
        <v>1</v>
      </c>
      <c r="AD49" s="22">
        <v>2</v>
      </c>
      <c r="AE49" s="22">
        <v>1</v>
      </c>
      <c r="AF49" s="22" t="s">
        <v>201</v>
      </c>
      <c r="AG49" s="22">
        <v>1</v>
      </c>
      <c r="AH49" s="22">
        <v>1</v>
      </c>
      <c r="AI49" s="22">
        <v>2</v>
      </c>
      <c r="AJ49" s="22" t="s">
        <v>201</v>
      </c>
      <c r="AK49" s="22">
        <v>1</v>
      </c>
      <c r="AL49" s="22">
        <v>1</v>
      </c>
      <c r="AM49" s="22" t="s">
        <v>201</v>
      </c>
      <c r="AN49" s="22" t="s">
        <v>201</v>
      </c>
      <c r="AO49" s="22" t="s">
        <v>201</v>
      </c>
      <c r="AP49" s="22">
        <v>1</v>
      </c>
      <c r="AQ49" s="22">
        <v>2</v>
      </c>
      <c r="AR49" s="22">
        <v>1</v>
      </c>
      <c r="AS49" s="22">
        <v>2</v>
      </c>
      <c r="AT49" s="22">
        <v>1</v>
      </c>
      <c r="AU49" s="22">
        <v>1</v>
      </c>
      <c r="AV49" s="22">
        <v>1</v>
      </c>
      <c r="AW49" s="22" t="s">
        <v>201</v>
      </c>
      <c r="AX49" s="22">
        <v>1</v>
      </c>
      <c r="AY49" s="22">
        <v>1</v>
      </c>
      <c r="AZ49" s="22">
        <v>1</v>
      </c>
      <c r="BA49" s="184"/>
      <c r="BB49" s="184"/>
      <c r="BC49" s="22">
        <v>1</v>
      </c>
      <c r="BD49" s="22">
        <v>1</v>
      </c>
      <c r="BE49" s="22">
        <v>1</v>
      </c>
      <c r="BF49" s="22">
        <v>1</v>
      </c>
      <c r="BG49" s="115" t="s">
        <v>201</v>
      </c>
      <c r="BH49" s="115">
        <v>1</v>
      </c>
      <c r="BI49" s="115">
        <v>1</v>
      </c>
      <c r="BJ49" s="115">
        <v>1</v>
      </c>
      <c r="BK49" s="115">
        <v>1</v>
      </c>
      <c r="BL49" s="115">
        <v>2</v>
      </c>
      <c r="BM49" s="115">
        <v>2</v>
      </c>
      <c r="BN49" s="115">
        <v>2</v>
      </c>
      <c r="BO49" s="115">
        <v>2</v>
      </c>
      <c r="BP49" s="22" t="s">
        <v>201</v>
      </c>
      <c r="BQ49" s="22" t="s">
        <v>201</v>
      </c>
      <c r="BR49" s="22">
        <v>1</v>
      </c>
      <c r="BS49" s="22">
        <v>1</v>
      </c>
      <c r="BT49" s="115" t="s">
        <v>201</v>
      </c>
      <c r="BU49" s="25">
        <f t="shared" si="3"/>
        <v>62</v>
      </c>
      <c r="BV49" s="127">
        <f>Arbeitseinsätze_2014!P49</f>
        <v>2</v>
      </c>
      <c r="BW49" s="127">
        <f t="shared" si="1"/>
        <v>64</v>
      </c>
      <c r="BX49" s="133">
        <f t="shared" si="2"/>
        <v>0.8</v>
      </c>
      <c r="BY49" s="275"/>
      <c r="BZ49" s="293">
        <v>15</v>
      </c>
      <c r="CA49" s="294">
        <v>5</v>
      </c>
      <c r="CB49" s="150"/>
    </row>
    <row r="50" spans="1:80" s="53" customFormat="1" ht="16.5" customHeight="1">
      <c r="A50" s="172"/>
      <c r="B50" s="55">
        <v>45</v>
      </c>
      <c r="C50" s="15" t="s">
        <v>43</v>
      </c>
      <c r="D50" s="15" t="s">
        <v>44</v>
      </c>
      <c r="E50" s="75" t="s">
        <v>92</v>
      </c>
      <c r="F50" s="71" t="s">
        <v>201</v>
      </c>
      <c r="G50" s="22" t="s">
        <v>201</v>
      </c>
      <c r="H50" s="22" t="s">
        <v>201</v>
      </c>
      <c r="I50" s="22" t="s">
        <v>201</v>
      </c>
      <c r="J50" s="22" t="s">
        <v>201</v>
      </c>
      <c r="K50" s="22" t="s">
        <v>201</v>
      </c>
      <c r="L50" s="184"/>
      <c r="M50" s="22">
        <v>1</v>
      </c>
      <c r="N50" s="22">
        <v>1</v>
      </c>
      <c r="O50" s="22" t="s">
        <v>201</v>
      </c>
      <c r="P50" s="22">
        <v>1</v>
      </c>
      <c r="Q50" s="22">
        <v>1</v>
      </c>
      <c r="R50" s="22">
        <v>2</v>
      </c>
      <c r="S50" s="22" t="s">
        <v>201</v>
      </c>
      <c r="T50" s="22">
        <v>1</v>
      </c>
      <c r="U50" s="22">
        <v>1</v>
      </c>
      <c r="V50" s="92">
        <v>1</v>
      </c>
      <c r="W50" s="22">
        <v>1</v>
      </c>
      <c r="X50" s="22">
        <v>1</v>
      </c>
      <c r="Y50" s="22">
        <v>1</v>
      </c>
      <c r="Z50" s="22">
        <v>2</v>
      </c>
      <c r="AA50" s="22">
        <v>2</v>
      </c>
      <c r="AB50" s="22">
        <v>1</v>
      </c>
      <c r="AC50" s="22">
        <v>1</v>
      </c>
      <c r="AD50" s="22">
        <v>2</v>
      </c>
      <c r="AE50" s="22">
        <v>1</v>
      </c>
      <c r="AF50" s="22" t="s">
        <v>201</v>
      </c>
      <c r="AG50" s="22">
        <v>1</v>
      </c>
      <c r="AH50" s="22">
        <v>1</v>
      </c>
      <c r="AI50" s="22">
        <v>2</v>
      </c>
      <c r="AJ50" s="22" t="s">
        <v>201</v>
      </c>
      <c r="AK50" s="22">
        <v>1</v>
      </c>
      <c r="AL50" s="22" t="s">
        <v>201</v>
      </c>
      <c r="AM50" s="22">
        <v>1</v>
      </c>
      <c r="AN50" s="22">
        <v>2</v>
      </c>
      <c r="AO50" s="22">
        <v>1</v>
      </c>
      <c r="AP50" s="22">
        <v>1</v>
      </c>
      <c r="AQ50" s="22">
        <v>2</v>
      </c>
      <c r="AR50" s="22">
        <v>1</v>
      </c>
      <c r="AS50" s="22">
        <v>2</v>
      </c>
      <c r="AT50" s="22">
        <v>1</v>
      </c>
      <c r="AU50" s="22">
        <v>1</v>
      </c>
      <c r="AV50" s="22">
        <v>1</v>
      </c>
      <c r="AW50" s="22" t="s">
        <v>201</v>
      </c>
      <c r="AX50" s="22">
        <v>1</v>
      </c>
      <c r="AY50" s="22">
        <v>1</v>
      </c>
      <c r="AZ50" s="22">
        <v>1</v>
      </c>
      <c r="BA50" s="184"/>
      <c r="BB50" s="184"/>
      <c r="BC50" s="22">
        <v>1</v>
      </c>
      <c r="BD50" s="22">
        <v>1</v>
      </c>
      <c r="BE50" s="22">
        <v>1</v>
      </c>
      <c r="BF50" s="22">
        <v>1</v>
      </c>
      <c r="BG50" s="115">
        <v>1</v>
      </c>
      <c r="BH50" s="115">
        <v>1</v>
      </c>
      <c r="BI50" s="115">
        <v>1</v>
      </c>
      <c r="BJ50" s="115" t="s">
        <v>201</v>
      </c>
      <c r="BK50" s="115">
        <v>1</v>
      </c>
      <c r="BL50" s="115">
        <v>2</v>
      </c>
      <c r="BM50" s="115">
        <v>2</v>
      </c>
      <c r="BN50" s="115">
        <v>2</v>
      </c>
      <c r="BO50" s="115">
        <v>2</v>
      </c>
      <c r="BP50" s="22">
        <v>2</v>
      </c>
      <c r="BQ50" s="22">
        <v>1</v>
      </c>
      <c r="BR50" s="22">
        <v>1</v>
      </c>
      <c r="BS50" s="22">
        <v>1</v>
      </c>
      <c r="BT50" s="115">
        <v>1</v>
      </c>
      <c r="BU50" s="25">
        <f t="shared" si="3"/>
        <v>64</v>
      </c>
      <c r="BV50" s="127">
        <f>Arbeitseinsätze_2014!P50</f>
        <v>6</v>
      </c>
      <c r="BW50" s="127">
        <f t="shared" si="1"/>
        <v>70</v>
      </c>
      <c r="BX50" s="133">
        <f t="shared" si="2"/>
        <v>0.875</v>
      </c>
      <c r="BY50" s="275"/>
      <c r="BZ50" s="293">
        <v>10</v>
      </c>
      <c r="CA50" s="284">
        <v>1</v>
      </c>
      <c r="CB50" s="150"/>
    </row>
    <row r="51" spans="1:80" s="53" customFormat="1" ht="16.5" customHeight="1">
      <c r="A51" s="172"/>
      <c r="B51" s="55">
        <v>46</v>
      </c>
      <c r="C51" s="15" t="s">
        <v>45</v>
      </c>
      <c r="D51" s="15" t="s">
        <v>20</v>
      </c>
      <c r="E51" s="75" t="s">
        <v>83</v>
      </c>
      <c r="F51" s="71">
        <v>0</v>
      </c>
      <c r="G51" s="22" t="s">
        <v>201</v>
      </c>
      <c r="H51" s="22">
        <v>0</v>
      </c>
      <c r="I51" s="22">
        <v>1</v>
      </c>
      <c r="J51" s="22">
        <v>2</v>
      </c>
      <c r="K51" s="22">
        <v>2</v>
      </c>
      <c r="L51" s="184"/>
      <c r="M51" s="22">
        <v>1</v>
      </c>
      <c r="N51" s="22">
        <v>1</v>
      </c>
      <c r="O51" s="22">
        <v>1</v>
      </c>
      <c r="P51" s="22" t="s">
        <v>201</v>
      </c>
      <c r="Q51" s="22" t="s">
        <v>201</v>
      </c>
      <c r="R51" s="22">
        <v>2</v>
      </c>
      <c r="S51" s="22">
        <v>1</v>
      </c>
      <c r="T51" s="22">
        <v>1</v>
      </c>
      <c r="U51" s="22">
        <v>1</v>
      </c>
      <c r="V51" s="92">
        <v>1</v>
      </c>
      <c r="W51" s="22" t="s">
        <v>201</v>
      </c>
      <c r="X51" s="22" t="s">
        <v>201</v>
      </c>
      <c r="Y51" s="22" t="s">
        <v>201</v>
      </c>
      <c r="Z51" s="22" t="s">
        <v>201</v>
      </c>
      <c r="AA51" s="22" t="s">
        <v>201</v>
      </c>
      <c r="AB51" s="22" t="s">
        <v>201</v>
      </c>
      <c r="AC51" s="22">
        <v>1</v>
      </c>
      <c r="AD51" s="22" t="s">
        <v>201</v>
      </c>
      <c r="AE51" s="22">
        <v>1</v>
      </c>
      <c r="AF51" s="22">
        <v>1</v>
      </c>
      <c r="AG51" s="22">
        <v>1</v>
      </c>
      <c r="AH51" s="22" t="s">
        <v>201</v>
      </c>
      <c r="AI51" s="22">
        <v>2</v>
      </c>
      <c r="AJ51" s="22" t="s">
        <v>201</v>
      </c>
      <c r="AK51" s="22">
        <v>1</v>
      </c>
      <c r="AL51" s="22" t="s">
        <v>201</v>
      </c>
      <c r="AM51" s="22">
        <v>1</v>
      </c>
      <c r="AN51" s="22">
        <v>2</v>
      </c>
      <c r="AO51" s="22">
        <v>1</v>
      </c>
      <c r="AP51" s="22" t="s">
        <v>201</v>
      </c>
      <c r="AQ51" s="22" t="s">
        <v>201</v>
      </c>
      <c r="AR51" s="22">
        <v>1</v>
      </c>
      <c r="AS51" s="22">
        <v>2</v>
      </c>
      <c r="AT51" s="22">
        <v>1</v>
      </c>
      <c r="AU51" s="22">
        <v>1</v>
      </c>
      <c r="AV51" s="22" t="s">
        <v>201</v>
      </c>
      <c r="AW51" s="22" t="s">
        <v>201</v>
      </c>
      <c r="AX51" s="22">
        <v>1</v>
      </c>
      <c r="AY51" s="22" t="s">
        <v>201</v>
      </c>
      <c r="AZ51" s="22">
        <v>1</v>
      </c>
      <c r="BA51" s="184"/>
      <c r="BB51" s="184"/>
      <c r="BC51" s="22">
        <v>1</v>
      </c>
      <c r="BD51" s="22">
        <v>1</v>
      </c>
      <c r="BE51" s="22">
        <v>1</v>
      </c>
      <c r="BF51" s="22" t="s">
        <v>201</v>
      </c>
      <c r="BG51" s="115">
        <v>1</v>
      </c>
      <c r="BH51" s="115">
        <v>1</v>
      </c>
      <c r="BI51" s="115">
        <v>1</v>
      </c>
      <c r="BJ51" s="115">
        <v>1</v>
      </c>
      <c r="BK51" s="115">
        <v>1</v>
      </c>
      <c r="BL51" s="115">
        <v>2</v>
      </c>
      <c r="BM51" s="115">
        <v>2</v>
      </c>
      <c r="BN51" s="115">
        <v>2</v>
      </c>
      <c r="BO51" s="115">
        <v>2</v>
      </c>
      <c r="BP51" s="22" t="s">
        <v>201</v>
      </c>
      <c r="BQ51" s="22" t="s">
        <v>201</v>
      </c>
      <c r="BR51" s="22">
        <v>1</v>
      </c>
      <c r="BS51" s="22">
        <v>1</v>
      </c>
      <c r="BT51" s="115">
        <v>1</v>
      </c>
      <c r="BU51" s="25">
        <f t="shared" si="3"/>
        <v>51</v>
      </c>
      <c r="BV51" s="127">
        <f>Arbeitseinsätze_2014!P51</f>
        <v>4</v>
      </c>
      <c r="BW51" s="127">
        <f t="shared" si="1"/>
        <v>55</v>
      </c>
      <c r="BX51" s="133">
        <f t="shared" si="2"/>
        <v>0.6875</v>
      </c>
      <c r="BY51" s="275"/>
      <c r="BZ51" s="293">
        <v>21</v>
      </c>
      <c r="CA51" s="294">
        <v>7</v>
      </c>
      <c r="CB51" s="150"/>
    </row>
    <row r="52" spans="1:83" s="53" customFormat="1" ht="16.5" customHeight="1" thickBot="1">
      <c r="A52" s="173"/>
      <c r="B52" s="97">
        <v>47</v>
      </c>
      <c r="C52" s="98" t="s">
        <v>66</v>
      </c>
      <c r="D52" s="98" t="s">
        <v>67</v>
      </c>
      <c r="E52" s="76" t="s">
        <v>68</v>
      </c>
      <c r="F52" s="89">
        <v>1</v>
      </c>
      <c r="G52" s="40">
        <v>1</v>
      </c>
      <c r="H52" s="40" t="s">
        <v>201</v>
      </c>
      <c r="I52" s="40">
        <v>1</v>
      </c>
      <c r="J52" s="40">
        <v>2</v>
      </c>
      <c r="K52" s="40">
        <v>2</v>
      </c>
      <c r="L52" s="184"/>
      <c r="M52" s="40" t="s">
        <v>201</v>
      </c>
      <c r="N52" s="40" t="s">
        <v>201</v>
      </c>
      <c r="O52" s="40" t="s">
        <v>201</v>
      </c>
      <c r="P52" s="40">
        <v>1</v>
      </c>
      <c r="Q52" s="40" t="s">
        <v>201</v>
      </c>
      <c r="R52" s="40" t="s">
        <v>201</v>
      </c>
      <c r="S52" s="40" t="s">
        <v>201</v>
      </c>
      <c r="T52" s="40" t="s">
        <v>201</v>
      </c>
      <c r="U52" s="40" t="s">
        <v>201</v>
      </c>
      <c r="V52" s="93" t="s">
        <v>201</v>
      </c>
      <c r="W52" s="40" t="s">
        <v>201</v>
      </c>
      <c r="X52" s="40" t="s">
        <v>201</v>
      </c>
      <c r="Y52" s="40" t="s">
        <v>201</v>
      </c>
      <c r="Z52" s="40">
        <v>2</v>
      </c>
      <c r="AA52" s="40" t="s">
        <v>201</v>
      </c>
      <c r="AB52" s="40">
        <v>1</v>
      </c>
      <c r="AC52" s="40">
        <v>1</v>
      </c>
      <c r="AD52" s="40">
        <v>2</v>
      </c>
      <c r="AE52" s="40">
        <v>1</v>
      </c>
      <c r="AF52" s="40">
        <v>1</v>
      </c>
      <c r="AG52" s="40">
        <v>1</v>
      </c>
      <c r="AH52" s="40">
        <v>1</v>
      </c>
      <c r="AI52" s="40">
        <v>2</v>
      </c>
      <c r="AJ52" s="40">
        <v>1</v>
      </c>
      <c r="AK52" s="40" t="s">
        <v>201</v>
      </c>
      <c r="AL52" s="40">
        <v>1</v>
      </c>
      <c r="AM52" s="40">
        <v>1</v>
      </c>
      <c r="AN52" s="40">
        <v>2</v>
      </c>
      <c r="AO52" s="40">
        <v>1</v>
      </c>
      <c r="AP52" s="40">
        <v>1</v>
      </c>
      <c r="AQ52" s="40">
        <v>2</v>
      </c>
      <c r="AR52" s="40" t="s">
        <v>201</v>
      </c>
      <c r="AS52" s="40">
        <v>2</v>
      </c>
      <c r="AT52" s="40">
        <v>1</v>
      </c>
      <c r="AU52" s="40">
        <v>1</v>
      </c>
      <c r="AV52" s="40">
        <v>1</v>
      </c>
      <c r="AW52" s="40">
        <v>2</v>
      </c>
      <c r="AX52" s="40">
        <v>1</v>
      </c>
      <c r="AY52" s="40">
        <v>1</v>
      </c>
      <c r="AZ52" s="40">
        <v>1</v>
      </c>
      <c r="BA52" s="184"/>
      <c r="BB52" s="184"/>
      <c r="BC52" s="40" t="s">
        <v>201</v>
      </c>
      <c r="BD52" s="40">
        <v>1</v>
      </c>
      <c r="BE52" s="40">
        <v>1</v>
      </c>
      <c r="BF52" s="40" t="s">
        <v>201</v>
      </c>
      <c r="BG52" s="116" t="s">
        <v>201</v>
      </c>
      <c r="BH52" s="116">
        <v>1</v>
      </c>
      <c r="BI52" s="116">
        <v>1</v>
      </c>
      <c r="BJ52" s="116">
        <v>1</v>
      </c>
      <c r="BK52" s="116">
        <v>1</v>
      </c>
      <c r="BL52" s="116">
        <v>2</v>
      </c>
      <c r="BM52" s="116">
        <v>2</v>
      </c>
      <c r="BN52" s="116">
        <v>2</v>
      </c>
      <c r="BO52" s="116">
        <v>2</v>
      </c>
      <c r="BP52" s="40" t="s">
        <v>201</v>
      </c>
      <c r="BQ52" s="40" t="s">
        <v>201</v>
      </c>
      <c r="BR52" s="40">
        <v>1</v>
      </c>
      <c r="BS52" s="40">
        <v>1</v>
      </c>
      <c r="BT52" s="116">
        <v>1</v>
      </c>
      <c r="BU52" s="35">
        <f t="shared" si="3"/>
        <v>56</v>
      </c>
      <c r="BV52" s="128">
        <f>Arbeitseinsätze_2014!P52</f>
        <v>10</v>
      </c>
      <c r="BW52" s="128">
        <f t="shared" si="1"/>
        <v>66</v>
      </c>
      <c r="BX52" s="125">
        <f t="shared" si="2"/>
        <v>0.825</v>
      </c>
      <c r="BY52" s="275"/>
      <c r="BZ52" s="295">
        <v>13</v>
      </c>
      <c r="CA52" s="296">
        <v>4</v>
      </c>
      <c r="CB52" s="155"/>
      <c r="CC52" s="155"/>
      <c r="CD52" s="155"/>
      <c r="CE52" s="155"/>
    </row>
    <row r="53" spans="1:80" s="53" customFormat="1" ht="16.5" customHeight="1">
      <c r="A53" s="174" t="s">
        <v>177</v>
      </c>
      <c r="B53" s="10">
        <v>48</v>
      </c>
      <c r="C53" s="9" t="s">
        <v>13</v>
      </c>
      <c r="D53" s="9" t="s">
        <v>14</v>
      </c>
      <c r="E53" s="78" t="s">
        <v>130</v>
      </c>
      <c r="F53" s="71">
        <v>0</v>
      </c>
      <c r="G53" s="22">
        <v>1</v>
      </c>
      <c r="H53" s="22">
        <v>1</v>
      </c>
      <c r="I53" s="22">
        <v>1</v>
      </c>
      <c r="J53" s="22">
        <v>2</v>
      </c>
      <c r="K53" s="22">
        <v>2</v>
      </c>
      <c r="L53" s="184"/>
      <c r="M53" s="22">
        <v>1</v>
      </c>
      <c r="N53" s="22">
        <v>-1</v>
      </c>
      <c r="O53" s="22">
        <v>-1</v>
      </c>
      <c r="P53" s="22">
        <v>1</v>
      </c>
      <c r="Q53" s="22">
        <v>1</v>
      </c>
      <c r="R53" s="22">
        <v>2</v>
      </c>
      <c r="S53" s="22">
        <v>1</v>
      </c>
      <c r="T53" s="22">
        <v>-1</v>
      </c>
      <c r="U53" s="22">
        <v>-1</v>
      </c>
      <c r="V53" s="92">
        <v>1</v>
      </c>
      <c r="W53" s="22">
        <v>1</v>
      </c>
      <c r="X53" s="22">
        <v>1</v>
      </c>
      <c r="Y53" s="22">
        <v>1</v>
      </c>
      <c r="Z53" s="22">
        <v>2</v>
      </c>
      <c r="AA53" s="22">
        <v>2</v>
      </c>
      <c r="AB53" s="22">
        <v>1</v>
      </c>
      <c r="AC53" s="22">
        <v>1</v>
      </c>
      <c r="AD53" s="22">
        <v>2</v>
      </c>
      <c r="AE53" s="22">
        <v>1</v>
      </c>
      <c r="AF53" s="22">
        <v>1</v>
      </c>
      <c r="AG53" s="22">
        <v>1</v>
      </c>
      <c r="AH53" s="22">
        <v>1</v>
      </c>
      <c r="AI53" s="22">
        <v>2</v>
      </c>
      <c r="AJ53" s="22">
        <v>-1</v>
      </c>
      <c r="AK53" s="22" t="s">
        <v>201</v>
      </c>
      <c r="AL53" s="22">
        <v>1</v>
      </c>
      <c r="AM53" s="22">
        <v>1</v>
      </c>
      <c r="AN53" s="22" t="s">
        <v>201</v>
      </c>
      <c r="AO53" s="22">
        <v>1</v>
      </c>
      <c r="AP53" s="22">
        <v>1</v>
      </c>
      <c r="AQ53" s="22">
        <v>2</v>
      </c>
      <c r="AR53" s="22">
        <v>1</v>
      </c>
      <c r="AS53" s="22">
        <v>2</v>
      </c>
      <c r="AT53" s="22">
        <v>1</v>
      </c>
      <c r="AU53" s="22">
        <v>1</v>
      </c>
      <c r="AV53" s="22">
        <v>1</v>
      </c>
      <c r="AW53" s="22">
        <v>2</v>
      </c>
      <c r="AX53" s="22">
        <v>-1</v>
      </c>
      <c r="AY53" s="22">
        <v>-1</v>
      </c>
      <c r="AZ53" s="22">
        <v>1</v>
      </c>
      <c r="BA53" s="184"/>
      <c r="BB53" s="184"/>
      <c r="BC53" s="22">
        <v>1</v>
      </c>
      <c r="BD53" s="22">
        <v>-1</v>
      </c>
      <c r="BE53" s="22">
        <v>-1</v>
      </c>
      <c r="BF53" s="22">
        <v>1</v>
      </c>
      <c r="BG53" s="115">
        <v>1</v>
      </c>
      <c r="BH53" s="115">
        <v>-1</v>
      </c>
      <c r="BI53" s="115">
        <v>1</v>
      </c>
      <c r="BJ53" s="115">
        <v>1</v>
      </c>
      <c r="BK53" s="115">
        <v>1</v>
      </c>
      <c r="BL53" s="115" t="s">
        <v>201</v>
      </c>
      <c r="BM53" s="115">
        <v>2</v>
      </c>
      <c r="BN53" s="115">
        <v>2</v>
      </c>
      <c r="BO53" s="115">
        <v>2</v>
      </c>
      <c r="BP53" s="22" t="s">
        <v>201</v>
      </c>
      <c r="BQ53" s="22" t="s">
        <v>201</v>
      </c>
      <c r="BR53" s="22">
        <v>1</v>
      </c>
      <c r="BS53" s="22">
        <v>1</v>
      </c>
      <c r="BT53" s="115" t="s">
        <v>201</v>
      </c>
      <c r="BU53" s="154">
        <f>SUM(F53:BT53)</f>
        <v>50</v>
      </c>
      <c r="BV53" s="158">
        <f>Arbeitseinsätze_2014!P53</f>
        <v>14</v>
      </c>
      <c r="BW53" s="158">
        <f>BU53+BV53</f>
        <v>64</v>
      </c>
      <c r="BX53" s="159">
        <f>BW53/$BU$5</f>
        <v>0.8</v>
      </c>
      <c r="BY53" s="274">
        <f>(SUM(BU53:BU63)/(B63-B52))/$BU$5</f>
        <v>0.6886363636363637</v>
      </c>
      <c r="BZ53" s="287">
        <v>15</v>
      </c>
      <c r="CA53" s="288">
        <v>4</v>
      </c>
      <c r="CB53" s="150"/>
    </row>
    <row r="54" spans="1:83" s="53" customFormat="1" ht="16.5" customHeight="1">
      <c r="A54" s="175"/>
      <c r="B54" s="36">
        <v>49</v>
      </c>
      <c r="C54" s="37" t="s">
        <v>131</v>
      </c>
      <c r="D54" s="38" t="s">
        <v>18</v>
      </c>
      <c r="E54" s="77" t="s">
        <v>159</v>
      </c>
      <c r="F54" s="88">
        <v>1</v>
      </c>
      <c r="G54" s="39">
        <v>0</v>
      </c>
      <c r="H54" s="39">
        <v>1</v>
      </c>
      <c r="I54" s="39">
        <v>1</v>
      </c>
      <c r="J54" s="39">
        <v>2</v>
      </c>
      <c r="K54" s="39">
        <v>2</v>
      </c>
      <c r="L54" s="184"/>
      <c r="M54" s="39">
        <v>1</v>
      </c>
      <c r="N54" s="39">
        <v>1</v>
      </c>
      <c r="O54" s="39">
        <v>1</v>
      </c>
      <c r="P54" s="39">
        <v>1</v>
      </c>
      <c r="Q54" s="39">
        <v>1</v>
      </c>
      <c r="R54" s="39" t="s">
        <v>201</v>
      </c>
      <c r="S54" s="39" t="s">
        <v>201</v>
      </c>
      <c r="T54" s="39">
        <v>1</v>
      </c>
      <c r="U54" s="39">
        <v>-1</v>
      </c>
      <c r="V54" s="94">
        <v>1</v>
      </c>
      <c r="W54" s="39">
        <v>1</v>
      </c>
      <c r="X54" s="39">
        <v>-1</v>
      </c>
      <c r="Y54" s="39">
        <v>1</v>
      </c>
      <c r="Z54" s="39">
        <v>-1</v>
      </c>
      <c r="AA54" s="39">
        <v>2</v>
      </c>
      <c r="AB54" s="39">
        <v>-1</v>
      </c>
      <c r="AC54" s="39">
        <v>-1</v>
      </c>
      <c r="AD54" s="39">
        <v>-1</v>
      </c>
      <c r="AE54" s="39">
        <v>-1</v>
      </c>
      <c r="AF54" s="39">
        <v>1</v>
      </c>
      <c r="AG54" s="39">
        <v>1</v>
      </c>
      <c r="AH54" s="39">
        <v>-1</v>
      </c>
      <c r="AI54" s="39">
        <v>-1</v>
      </c>
      <c r="AJ54" s="39" t="s">
        <v>201</v>
      </c>
      <c r="AK54" s="39">
        <v>-1</v>
      </c>
      <c r="AL54" s="39">
        <v>-1</v>
      </c>
      <c r="AM54" s="39">
        <v>-1</v>
      </c>
      <c r="AN54" s="39">
        <v>-1</v>
      </c>
      <c r="AO54" s="39" t="s">
        <v>201</v>
      </c>
      <c r="AP54" s="39" t="s">
        <v>201</v>
      </c>
      <c r="AQ54" s="39" t="s">
        <v>201</v>
      </c>
      <c r="AR54" s="39" t="s">
        <v>201</v>
      </c>
      <c r="AS54" s="39" t="s">
        <v>201</v>
      </c>
      <c r="AT54" s="39" t="s">
        <v>201</v>
      </c>
      <c r="AU54" s="39" t="s">
        <v>201</v>
      </c>
      <c r="AV54" s="39">
        <v>1</v>
      </c>
      <c r="AW54" s="39" t="s">
        <v>201</v>
      </c>
      <c r="AX54" s="39">
        <v>1</v>
      </c>
      <c r="AY54" s="39">
        <v>-1</v>
      </c>
      <c r="AZ54" s="39">
        <v>1</v>
      </c>
      <c r="BA54" s="184"/>
      <c r="BB54" s="184"/>
      <c r="BC54" s="39">
        <v>1</v>
      </c>
      <c r="BD54" s="39">
        <v>1</v>
      </c>
      <c r="BE54" s="39">
        <v>1</v>
      </c>
      <c r="BF54" s="39">
        <v>1</v>
      </c>
      <c r="BG54" s="117">
        <v>-1</v>
      </c>
      <c r="BH54" s="117">
        <v>1</v>
      </c>
      <c r="BI54" s="117">
        <v>-1</v>
      </c>
      <c r="BJ54" s="117">
        <v>1</v>
      </c>
      <c r="BK54" s="117">
        <v>1</v>
      </c>
      <c r="BL54" s="117">
        <v>2</v>
      </c>
      <c r="BM54" s="117">
        <v>2</v>
      </c>
      <c r="BN54" s="117">
        <v>2</v>
      </c>
      <c r="BO54" s="117">
        <v>2</v>
      </c>
      <c r="BP54" s="39">
        <v>2</v>
      </c>
      <c r="BQ54" s="39">
        <v>1</v>
      </c>
      <c r="BR54" s="39">
        <v>1</v>
      </c>
      <c r="BS54" s="39">
        <v>-1</v>
      </c>
      <c r="BT54" s="117">
        <v>1</v>
      </c>
      <c r="BU54" s="141">
        <f>SUM(F54:BT54)</f>
        <v>26</v>
      </c>
      <c r="BV54" s="127">
        <f>Arbeitseinsätze_2014!P54</f>
        <v>0</v>
      </c>
      <c r="BW54" s="127">
        <f>BU54+BV54</f>
        <v>26</v>
      </c>
      <c r="BX54" s="133">
        <f>BW54/$BU$5</f>
        <v>0.325</v>
      </c>
      <c r="BY54" s="275"/>
      <c r="BZ54" s="289">
        <v>39</v>
      </c>
      <c r="CA54" s="290">
        <v>9</v>
      </c>
      <c r="CB54" s="155"/>
      <c r="CC54" s="155"/>
      <c r="CD54" s="155"/>
      <c r="CE54" s="155"/>
    </row>
    <row r="55" spans="1:83" s="53" customFormat="1" ht="16.5" customHeight="1">
      <c r="A55" s="176"/>
      <c r="B55" s="10">
        <v>50</v>
      </c>
      <c r="C55" s="8" t="s">
        <v>116</v>
      </c>
      <c r="D55" s="8" t="s">
        <v>115</v>
      </c>
      <c r="E55" s="78" t="s">
        <v>162</v>
      </c>
      <c r="F55" s="71">
        <v>1</v>
      </c>
      <c r="G55" s="22">
        <v>1</v>
      </c>
      <c r="H55" s="22">
        <v>1</v>
      </c>
      <c r="I55" s="22">
        <v>1</v>
      </c>
      <c r="J55" s="22">
        <v>2</v>
      </c>
      <c r="K55" s="22">
        <v>2</v>
      </c>
      <c r="L55" s="184"/>
      <c r="M55" s="22">
        <v>1</v>
      </c>
      <c r="N55" s="22">
        <v>1</v>
      </c>
      <c r="O55" s="22">
        <v>1</v>
      </c>
      <c r="P55" s="22">
        <v>1</v>
      </c>
      <c r="Q55" s="22">
        <v>1</v>
      </c>
      <c r="R55" s="22">
        <v>2</v>
      </c>
      <c r="S55" s="22">
        <v>1</v>
      </c>
      <c r="T55" s="22">
        <v>1</v>
      </c>
      <c r="U55" s="22">
        <v>1</v>
      </c>
      <c r="V55" s="92">
        <v>1</v>
      </c>
      <c r="W55" s="22">
        <v>1</v>
      </c>
      <c r="X55" s="22">
        <v>1</v>
      </c>
      <c r="Y55" s="22">
        <v>1</v>
      </c>
      <c r="Z55" s="22">
        <v>2</v>
      </c>
      <c r="AA55" s="22">
        <v>2</v>
      </c>
      <c r="AB55" s="22">
        <v>1</v>
      </c>
      <c r="AC55" s="22">
        <v>1</v>
      </c>
      <c r="AD55" s="22">
        <v>2</v>
      </c>
      <c r="AE55" s="22">
        <v>1</v>
      </c>
      <c r="AF55" s="22">
        <v>1</v>
      </c>
      <c r="AG55" s="22">
        <v>1</v>
      </c>
      <c r="AH55" s="22">
        <v>1</v>
      </c>
      <c r="AI55" s="22">
        <v>2</v>
      </c>
      <c r="AJ55" s="22" t="s">
        <v>201</v>
      </c>
      <c r="AK55" s="22">
        <v>1</v>
      </c>
      <c r="AL55" s="22" t="s">
        <v>201</v>
      </c>
      <c r="AM55" s="22">
        <v>1</v>
      </c>
      <c r="AN55" s="22">
        <v>2</v>
      </c>
      <c r="AO55" s="22">
        <v>1</v>
      </c>
      <c r="AP55" s="22">
        <v>1</v>
      </c>
      <c r="AQ55" s="22">
        <v>2</v>
      </c>
      <c r="AR55" s="22">
        <v>1</v>
      </c>
      <c r="AS55" s="22">
        <v>2</v>
      </c>
      <c r="AT55" s="22" t="s">
        <v>201</v>
      </c>
      <c r="AU55" s="22">
        <v>1</v>
      </c>
      <c r="AV55" s="22" t="s">
        <v>201</v>
      </c>
      <c r="AW55" s="22">
        <v>2</v>
      </c>
      <c r="AX55" s="22" t="s">
        <v>201</v>
      </c>
      <c r="AY55" s="22">
        <v>1</v>
      </c>
      <c r="AZ55" s="22">
        <v>1</v>
      </c>
      <c r="BA55" s="184"/>
      <c r="BB55" s="184"/>
      <c r="BC55" s="22" t="s">
        <v>201</v>
      </c>
      <c r="BD55" s="22" t="s">
        <v>201</v>
      </c>
      <c r="BE55" s="22" t="s">
        <v>201</v>
      </c>
      <c r="BF55" s="22" t="s">
        <v>201</v>
      </c>
      <c r="BG55" s="115" t="s">
        <v>201</v>
      </c>
      <c r="BH55" s="115" t="s">
        <v>201</v>
      </c>
      <c r="BI55" s="115" t="s">
        <v>201</v>
      </c>
      <c r="BJ55" s="115" t="s">
        <v>201</v>
      </c>
      <c r="BK55" s="115" t="s">
        <v>201</v>
      </c>
      <c r="BL55" s="115" t="s">
        <v>201</v>
      </c>
      <c r="BM55" s="115" t="s">
        <v>201</v>
      </c>
      <c r="BN55" s="115">
        <v>2</v>
      </c>
      <c r="BO55" s="115">
        <v>2</v>
      </c>
      <c r="BP55" s="22" t="s">
        <v>201</v>
      </c>
      <c r="BQ55" s="22" t="s">
        <v>201</v>
      </c>
      <c r="BR55" s="22" t="s">
        <v>201</v>
      </c>
      <c r="BS55" s="22" t="s">
        <v>201</v>
      </c>
      <c r="BT55" s="115" t="s">
        <v>201</v>
      </c>
      <c r="BU55" s="25">
        <f t="shared" si="3"/>
        <v>56</v>
      </c>
      <c r="BV55" s="127">
        <f>Arbeitseinsätze_2014!P55</f>
        <v>14</v>
      </c>
      <c r="BW55" s="127">
        <f t="shared" si="1"/>
        <v>70</v>
      </c>
      <c r="BX55" s="133">
        <f t="shared" si="2"/>
        <v>0.875</v>
      </c>
      <c r="BY55" s="275"/>
      <c r="BZ55" s="289">
        <v>10</v>
      </c>
      <c r="CA55" s="284">
        <v>3</v>
      </c>
      <c r="CB55" s="155"/>
      <c r="CC55" s="155"/>
      <c r="CD55" s="155"/>
      <c r="CE55" s="155"/>
    </row>
    <row r="56" spans="1:80" s="53" customFormat="1" ht="16.5" customHeight="1">
      <c r="A56" s="176"/>
      <c r="B56" s="10">
        <v>51</v>
      </c>
      <c r="C56" s="8" t="s">
        <v>23</v>
      </c>
      <c r="D56" s="8" t="s">
        <v>24</v>
      </c>
      <c r="E56" s="78" t="s">
        <v>25</v>
      </c>
      <c r="F56" s="71">
        <v>0</v>
      </c>
      <c r="G56" s="22">
        <v>1</v>
      </c>
      <c r="H56" s="22">
        <v>1</v>
      </c>
      <c r="I56" s="22">
        <v>1</v>
      </c>
      <c r="J56" s="22">
        <v>2</v>
      </c>
      <c r="K56" s="22">
        <v>2</v>
      </c>
      <c r="L56" s="184"/>
      <c r="M56" s="22">
        <v>-1</v>
      </c>
      <c r="N56" s="22" t="s">
        <v>201</v>
      </c>
      <c r="O56" s="22" t="s">
        <v>201</v>
      </c>
      <c r="P56" s="22">
        <v>1</v>
      </c>
      <c r="Q56" s="22">
        <v>1</v>
      </c>
      <c r="R56" s="22">
        <v>2</v>
      </c>
      <c r="S56" s="22" t="s">
        <v>201</v>
      </c>
      <c r="T56" s="22" t="s">
        <v>201</v>
      </c>
      <c r="U56" s="22" t="s">
        <v>201</v>
      </c>
      <c r="V56" s="92">
        <v>1</v>
      </c>
      <c r="W56" s="22">
        <v>1</v>
      </c>
      <c r="X56" s="22" t="s">
        <v>201</v>
      </c>
      <c r="Y56" s="22">
        <v>1</v>
      </c>
      <c r="Z56" s="22">
        <v>2</v>
      </c>
      <c r="AA56" s="22">
        <v>2</v>
      </c>
      <c r="AB56" s="22">
        <v>1</v>
      </c>
      <c r="AC56" s="22">
        <v>1</v>
      </c>
      <c r="AD56" s="22">
        <v>2</v>
      </c>
      <c r="AE56" s="22">
        <v>1</v>
      </c>
      <c r="AF56" s="22">
        <v>1</v>
      </c>
      <c r="AG56" s="22">
        <v>1</v>
      </c>
      <c r="AH56" s="22" t="s">
        <v>201</v>
      </c>
      <c r="AI56" s="22">
        <v>2</v>
      </c>
      <c r="AJ56" s="22" t="s">
        <v>201</v>
      </c>
      <c r="AK56" s="22">
        <v>1</v>
      </c>
      <c r="AL56" s="22" t="s">
        <v>201</v>
      </c>
      <c r="AM56" s="22">
        <v>1</v>
      </c>
      <c r="AN56" s="22">
        <v>2</v>
      </c>
      <c r="AO56" s="22" t="s">
        <v>201</v>
      </c>
      <c r="AP56" s="22">
        <v>1</v>
      </c>
      <c r="AQ56" s="22">
        <v>2</v>
      </c>
      <c r="AR56" s="22">
        <v>1</v>
      </c>
      <c r="AS56" s="22">
        <v>2</v>
      </c>
      <c r="AT56" s="22" t="s">
        <v>201</v>
      </c>
      <c r="AU56" s="22" t="s">
        <v>201</v>
      </c>
      <c r="AV56" s="22">
        <v>1</v>
      </c>
      <c r="AW56" s="22">
        <v>2</v>
      </c>
      <c r="AX56" s="22">
        <v>1</v>
      </c>
      <c r="AY56" s="22">
        <v>1</v>
      </c>
      <c r="AZ56" s="22">
        <v>1</v>
      </c>
      <c r="BA56" s="184"/>
      <c r="BB56" s="184"/>
      <c r="BC56" s="22">
        <v>1</v>
      </c>
      <c r="BD56" s="22">
        <v>1</v>
      </c>
      <c r="BE56" s="22">
        <v>1</v>
      </c>
      <c r="BF56" s="22">
        <v>1</v>
      </c>
      <c r="BG56" s="115" t="s">
        <v>201</v>
      </c>
      <c r="BH56" s="115" t="s">
        <v>201</v>
      </c>
      <c r="BI56" s="115" t="s">
        <v>201</v>
      </c>
      <c r="BJ56" s="115" t="s">
        <v>201</v>
      </c>
      <c r="BK56" s="115">
        <v>1</v>
      </c>
      <c r="BL56" s="115">
        <v>2</v>
      </c>
      <c r="BM56" s="115">
        <v>2</v>
      </c>
      <c r="BN56" s="115">
        <v>2</v>
      </c>
      <c r="BO56" s="115">
        <v>2</v>
      </c>
      <c r="BP56" s="22" t="s">
        <v>201</v>
      </c>
      <c r="BQ56" s="22">
        <v>1</v>
      </c>
      <c r="BR56" s="22">
        <v>1</v>
      </c>
      <c r="BS56" s="22">
        <v>1</v>
      </c>
      <c r="BT56" s="115">
        <v>-1</v>
      </c>
      <c r="BU56" s="25">
        <f t="shared" si="3"/>
        <v>57</v>
      </c>
      <c r="BV56" s="127">
        <f>Arbeitseinsätze_2014!P56</f>
        <v>2</v>
      </c>
      <c r="BW56" s="127">
        <f t="shared" si="1"/>
        <v>59</v>
      </c>
      <c r="BX56" s="133">
        <f t="shared" si="2"/>
        <v>0.7375</v>
      </c>
      <c r="BY56" s="275"/>
      <c r="BZ56" s="289">
        <v>20</v>
      </c>
      <c r="CA56" s="290">
        <v>5</v>
      </c>
      <c r="CB56" s="150"/>
    </row>
    <row r="57" spans="1:80" s="53" customFormat="1" ht="16.5" customHeight="1">
      <c r="A57" s="176"/>
      <c r="B57" s="10">
        <v>52</v>
      </c>
      <c r="C57" s="9" t="s">
        <v>31</v>
      </c>
      <c r="D57" s="9" t="s">
        <v>32</v>
      </c>
      <c r="E57" s="78" t="s">
        <v>33</v>
      </c>
      <c r="F57" s="71">
        <v>0</v>
      </c>
      <c r="G57" s="22" t="s">
        <v>201</v>
      </c>
      <c r="H57" s="22">
        <v>1</v>
      </c>
      <c r="I57" s="22">
        <v>1</v>
      </c>
      <c r="J57" s="22">
        <v>2</v>
      </c>
      <c r="K57" s="22">
        <v>2</v>
      </c>
      <c r="L57" s="184"/>
      <c r="M57" s="22">
        <v>1</v>
      </c>
      <c r="N57" s="22">
        <v>1</v>
      </c>
      <c r="O57" s="22">
        <v>1</v>
      </c>
      <c r="P57" s="22">
        <v>1</v>
      </c>
      <c r="Q57" s="22">
        <v>1</v>
      </c>
      <c r="R57" s="22">
        <v>2</v>
      </c>
      <c r="S57" s="22">
        <v>1</v>
      </c>
      <c r="T57" s="22">
        <v>1</v>
      </c>
      <c r="U57" s="22">
        <v>1</v>
      </c>
      <c r="V57" s="92">
        <v>1</v>
      </c>
      <c r="W57" s="22">
        <v>1</v>
      </c>
      <c r="X57" s="22">
        <v>1</v>
      </c>
      <c r="Y57" s="22">
        <v>1</v>
      </c>
      <c r="Z57" s="22" t="s">
        <v>201</v>
      </c>
      <c r="AA57" s="22">
        <v>2</v>
      </c>
      <c r="AB57" s="22">
        <v>1</v>
      </c>
      <c r="AC57" s="22">
        <v>1</v>
      </c>
      <c r="AD57" s="22">
        <v>2</v>
      </c>
      <c r="AE57" s="22">
        <v>1</v>
      </c>
      <c r="AF57" s="22">
        <v>1</v>
      </c>
      <c r="AG57" s="22">
        <v>1</v>
      </c>
      <c r="AH57" s="22">
        <v>1</v>
      </c>
      <c r="AI57" s="22">
        <v>2</v>
      </c>
      <c r="AJ57" s="22">
        <v>1</v>
      </c>
      <c r="AK57" s="22">
        <v>1</v>
      </c>
      <c r="AL57" s="22">
        <v>1</v>
      </c>
      <c r="AM57" s="22">
        <v>1</v>
      </c>
      <c r="AN57" s="22">
        <v>2</v>
      </c>
      <c r="AO57" s="22">
        <v>1</v>
      </c>
      <c r="AP57" s="22" t="s">
        <v>201</v>
      </c>
      <c r="AQ57" s="22">
        <v>2</v>
      </c>
      <c r="AR57" s="22">
        <v>1</v>
      </c>
      <c r="AS57" s="22">
        <v>2</v>
      </c>
      <c r="AT57" s="22">
        <v>1</v>
      </c>
      <c r="AU57" s="22">
        <v>1</v>
      </c>
      <c r="AV57" s="22">
        <v>1</v>
      </c>
      <c r="AW57" s="22">
        <v>2</v>
      </c>
      <c r="AX57" s="22">
        <v>1</v>
      </c>
      <c r="AY57" s="22" t="s">
        <v>201</v>
      </c>
      <c r="AZ57" s="22">
        <v>1</v>
      </c>
      <c r="BA57" s="184"/>
      <c r="BB57" s="184"/>
      <c r="BC57" s="22">
        <v>1</v>
      </c>
      <c r="BD57" s="22">
        <v>1</v>
      </c>
      <c r="BE57" s="22">
        <v>1</v>
      </c>
      <c r="BF57" s="22">
        <v>1</v>
      </c>
      <c r="BG57" s="115">
        <v>1</v>
      </c>
      <c r="BH57" s="115">
        <v>1</v>
      </c>
      <c r="BI57" s="115">
        <v>1</v>
      </c>
      <c r="BJ57" s="115">
        <v>1</v>
      </c>
      <c r="BK57" s="115">
        <v>1</v>
      </c>
      <c r="BL57" s="115">
        <v>2</v>
      </c>
      <c r="BM57" s="115">
        <v>2</v>
      </c>
      <c r="BN57" s="115">
        <v>2</v>
      </c>
      <c r="BO57" s="115">
        <v>2</v>
      </c>
      <c r="BP57" s="22" t="s">
        <v>201</v>
      </c>
      <c r="BQ57" s="22">
        <v>1</v>
      </c>
      <c r="BR57" s="22" t="s">
        <v>201</v>
      </c>
      <c r="BS57" s="22">
        <v>1</v>
      </c>
      <c r="BT57" s="115">
        <v>1</v>
      </c>
      <c r="BU57" s="25">
        <f t="shared" si="3"/>
        <v>71</v>
      </c>
      <c r="BV57" s="127">
        <f>Arbeitseinsätze_2014!P57</f>
        <v>8</v>
      </c>
      <c r="BW57" s="127">
        <f t="shared" si="1"/>
        <v>79</v>
      </c>
      <c r="BX57" s="133">
        <f t="shared" si="2"/>
        <v>0.9875</v>
      </c>
      <c r="BY57" s="275"/>
      <c r="BZ57" s="289">
        <v>6</v>
      </c>
      <c r="CA57" s="284">
        <v>2</v>
      </c>
      <c r="CB57" s="150"/>
    </row>
    <row r="58" spans="1:83" s="53" customFormat="1" ht="16.5" customHeight="1">
      <c r="A58" s="176"/>
      <c r="B58" s="10">
        <v>53</v>
      </c>
      <c r="C58" s="9" t="s">
        <v>124</v>
      </c>
      <c r="D58" s="9" t="s">
        <v>125</v>
      </c>
      <c r="E58" s="78" t="s">
        <v>126</v>
      </c>
      <c r="F58" s="71">
        <v>1</v>
      </c>
      <c r="G58" s="22" t="s">
        <v>201</v>
      </c>
      <c r="H58" s="22">
        <v>0</v>
      </c>
      <c r="I58" s="22">
        <v>1</v>
      </c>
      <c r="J58" s="22">
        <v>2</v>
      </c>
      <c r="K58" s="22">
        <v>2</v>
      </c>
      <c r="L58" s="184"/>
      <c r="M58" s="22">
        <v>1</v>
      </c>
      <c r="N58" s="22">
        <v>1</v>
      </c>
      <c r="O58" s="22" t="s">
        <v>201</v>
      </c>
      <c r="P58" s="22">
        <v>1</v>
      </c>
      <c r="Q58" s="22">
        <v>1</v>
      </c>
      <c r="R58" s="22">
        <v>-1</v>
      </c>
      <c r="S58" s="22" t="s">
        <v>201</v>
      </c>
      <c r="T58" s="22">
        <v>1</v>
      </c>
      <c r="U58" s="22">
        <v>1</v>
      </c>
      <c r="V58" s="92">
        <v>1</v>
      </c>
      <c r="W58" s="22">
        <v>1</v>
      </c>
      <c r="X58" s="22">
        <v>1</v>
      </c>
      <c r="Y58" s="22">
        <v>1</v>
      </c>
      <c r="Z58" s="22">
        <v>2</v>
      </c>
      <c r="AA58" s="22">
        <v>2</v>
      </c>
      <c r="AB58" s="22">
        <v>1</v>
      </c>
      <c r="AC58" s="22">
        <v>1</v>
      </c>
      <c r="AD58" s="22">
        <v>2</v>
      </c>
      <c r="AE58" s="22" t="s">
        <v>201</v>
      </c>
      <c r="AF58" s="22">
        <v>1</v>
      </c>
      <c r="AG58" s="22">
        <v>1</v>
      </c>
      <c r="AH58" s="22">
        <v>1</v>
      </c>
      <c r="AI58" s="22">
        <v>2</v>
      </c>
      <c r="AJ58" s="22" t="s">
        <v>201</v>
      </c>
      <c r="AK58" s="22" t="s">
        <v>201</v>
      </c>
      <c r="AL58" s="22">
        <v>1</v>
      </c>
      <c r="AM58" s="22">
        <v>1</v>
      </c>
      <c r="AN58" s="22">
        <v>2</v>
      </c>
      <c r="AO58" s="22">
        <v>1</v>
      </c>
      <c r="AP58" s="22">
        <v>1</v>
      </c>
      <c r="AQ58" s="22">
        <v>2</v>
      </c>
      <c r="AR58" s="22">
        <v>1</v>
      </c>
      <c r="AS58" s="22" t="s">
        <v>201</v>
      </c>
      <c r="AT58" s="22">
        <v>1</v>
      </c>
      <c r="AU58" s="22" t="s">
        <v>201</v>
      </c>
      <c r="AV58" s="22">
        <v>1</v>
      </c>
      <c r="AW58" s="22">
        <v>2</v>
      </c>
      <c r="AX58" s="22">
        <v>1</v>
      </c>
      <c r="AY58" s="22">
        <v>1</v>
      </c>
      <c r="AZ58" s="22">
        <v>1</v>
      </c>
      <c r="BA58" s="184"/>
      <c r="BB58" s="184"/>
      <c r="BC58" s="22">
        <v>1</v>
      </c>
      <c r="BD58" s="22">
        <v>1</v>
      </c>
      <c r="BE58" s="22">
        <v>1</v>
      </c>
      <c r="BF58" s="22">
        <v>1</v>
      </c>
      <c r="BG58" s="115">
        <v>1</v>
      </c>
      <c r="BH58" s="115">
        <v>1</v>
      </c>
      <c r="BI58" s="115">
        <v>1</v>
      </c>
      <c r="BJ58" s="115">
        <v>1</v>
      </c>
      <c r="BK58" s="115">
        <v>1</v>
      </c>
      <c r="BL58" s="115">
        <v>2</v>
      </c>
      <c r="BM58" s="115">
        <v>2</v>
      </c>
      <c r="BN58" s="115">
        <v>2</v>
      </c>
      <c r="BO58" s="115">
        <v>2</v>
      </c>
      <c r="BP58" s="22">
        <v>2</v>
      </c>
      <c r="BQ58" s="22">
        <v>1</v>
      </c>
      <c r="BR58" s="22" t="s">
        <v>201</v>
      </c>
      <c r="BS58" s="22">
        <v>1</v>
      </c>
      <c r="BT58" s="115">
        <v>1</v>
      </c>
      <c r="BU58" s="25">
        <f t="shared" si="3"/>
        <v>66</v>
      </c>
      <c r="BV58" s="127">
        <f>Arbeitseinsätze_2014!P58</f>
        <v>4</v>
      </c>
      <c r="BW58" s="127">
        <f t="shared" si="1"/>
        <v>70</v>
      </c>
      <c r="BX58" s="133">
        <f t="shared" si="2"/>
        <v>0.875</v>
      </c>
      <c r="BY58" s="275"/>
      <c r="BZ58" s="289">
        <v>10</v>
      </c>
      <c r="CA58" s="284">
        <v>3</v>
      </c>
      <c r="CB58" s="155"/>
      <c r="CC58" s="155"/>
      <c r="CD58" s="155"/>
      <c r="CE58" s="155"/>
    </row>
    <row r="59" spans="1:83" s="53" customFormat="1" ht="16.5" customHeight="1">
      <c r="A59" s="176"/>
      <c r="B59" s="10">
        <v>54</v>
      </c>
      <c r="C59" s="9" t="s">
        <v>37</v>
      </c>
      <c r="D59" s="8" t="s">
        <v>38</v>
      </c>
      <c r="E59" s="78" t="s">
        <v>39</v>
      </c>
      <c r="F59" s="71">
        <v>1</v>
      </c>
      <c r="G59" s="22">
        <v>1</v>
      </c>
      <c r="H59" s="22">
        <v>1</v>
      </c>
      <c r="I59" s="22">
        <v>1</v>
      </c>
      <c r="J59" s="22">
        <v>2</v>
      </c>
      <c r="K59" s="22">
        <v>2</v>
      </c>
      <c r="L59" s="184"/>
      <c r="M59" s="22">
        <v>1</v>
      </c>
      <c r="N59" s="22">
        <v>1</v>
      </c>
      <c r="O59" s="22">
        <v>1</v>
      </c>
      <c r="P59" s="22">
        <v>1</v>
      </c>
      <c r="Q59" s="22">
        <v>1</v>
      </c>
      <c r="R59" s="22">
        <v>2</v>
      </c>
      <c r="S59" s="22">
        <v>1</v>
      </c>
      <c r="T59" s="22">
        <v>1</v>
      </c>
      <c r="U59" s="22">
        <v>1</v>
      </c>
      <c r="V59" s="92">
        <v>1</v>
      </c>
      <c r="W59" s="22">
        <v>1</v>
      </c>
      <c r="X59" s="22">
        <v>1</v>
      </c>
      <c r="Y59" s="22">
        <v>1</v>
      </c>
      <c r="Z59" s="22">
        <v>2</v>
      </c>
      <c r="AA59" s="22">
        <v>2</v>
      </c>
      <c r="AB59" s="22">
        <v>1</v>
      </c>
      <c r="AC59" s="22">
        <v>1</v>
      </c>
      <c r="AD59" s="22">
        <v>2</v>
      </c>
      <c r="AE59" s="22">
        <v>1</v>
      </c>
      <c r="AF59" s="22">
        <v>1</v>
      </c>
      <c r="AG59" s="22">
        <v>1</v>
      </c>
      <c r="AH59" s="22">
        <v>1</v>
      </c>
      <c r="AI59" s="22">
        <v>2</v>
      </c>
      <c r="AJ59" s="22">
        <v>1</v>
      </c>
      <c r="AK59" s="22">
        <v>1</v>
      </c>
      <c r="AL59" s="22">
        <v>1</v>
      </c>
      <c r="AM59" s="22">
        <v>1</v>
      </c>
      <c r="AN59" s="22">
        <v>2</v>
      </c>
      <c r="AO59" s="22">
        <v>1</v>
      </c>
      <c r="AP59" s="22">
        <v>1</v>
      </c>
      <c r="AQ59" s="22">
        <v>2</v>
      </c>
      <c r="AR59" s="22">
        <v>1</v>
      </c>
      <c r="AS59" s="22">
        <v>2</v>
      </c>
      <c r="AT59" s="22">
        <v>1</v>
      </c>
      <c r="AU59" s="22">
        <v>1</v>
      </c>
      <c r="AV59" s="22">
        <v>1</v>
      </c>
      <c r="AW59" s="22" t="s">
        <v>201</v>
      </c>
      <c r="AX59" s="22">
        <v>1</v>
      </c>
      <c r="AY59" s="22">
        <v>1</v>
      </c>
      <c r="AZ59" s="22">
        <v>1</v>
      </c>
      <c r="BA59" s="184"/>
      <c r="BB59" s="184"/>
      <c r="BC59" s="22">
        <v>1</v>
      </c>
      <c r="BD59" s="22">
        <v>1</v>
      </c>
      <c r="BE59" s="22">
        <v>1</v>
      </c>
      <c r="BF59" s="22">
        <v>1</v>
      </c>
      <c r="BG59" s="115">
        <v>1</v>
      </c>
      <c r="BH59" s="115">
        <v>1</v>
      </c>
      <c r="BI59" s="115">
        <v>1</v>
      </c>
      <c r="BJ59" s="115">
        <v>1</v>
      </c>
      <c r="BK59" s="115">
        <v>1</v>
      </c>
      <c r="BL59" s="115">
        <v>2</v>
      </c>
      <c r="BM59" s="115">
        <v>2</v>
      </c>
      <c r="BN59" s="115">
        <v>2</v>
      </c>
      <c r="BO59" s="115">
        <v>2</v>
      </c>
      <c r="BP59" s="22">
        <v>2</v>
      </c>
      <c r="BQ59" s="22">
        <v>1</v>
      </c>
      <c r="BR59" s="22">
        <v>1</v>
      </c>
      <c r="BS59" s="22">
        <v>1</v>
      </c>
      <c r="BT59" s="115">
        <v>1</v>
      </c>
      <c r="BU59" s="25">
        <f t="shared" si="3"/>
        <v>78</v>
      </c>
      <c r="BV59" s="127">
        <f>Arbeitseinsätze_2014!P59</f>
        <v>4</v>
      </c>
      <c r="BW59" s="127">
        <f t="shared" si="1"/>
        <v>82</v>
      </c>
      <c r="BX59" s="133">
        <f t="shared" si="2"/>
        <v>1.025</v>
      </c>
      <c r="BY59" s="275"/>
      <c r="BZ59" s="289">
        <v>4</v>
      </c>
      <c r="CA59" s="284">
        <v>1</v>
      </c>
      <c r="CB59" s="155"/>
      <c r="CC59" s="155"/>
      <c r="CD59" s="155"/>
      <c r="CE59" s="155"/>
    </row>
    <row r="60" spans="1:80" s="53" customFormat="1" ht="16.5" customHeight="1">
      <c r="A60" s="176"/>
      <c r="B60" s="10">
        <v>55</v>
      </c>
      <c r="C60" s="9" t="s">
        <v>45</v>
      </c>
      <c r="D60" s="9" t="s">
        <v>46</v>
      </c>
      <c r="E60" s="78" t="s">
        <v>100</v>
      </c>
      <c r="F60" s="71">
        <v>0</v>
      </c>
      <c r="G60" s="22">
        <v>1</v>
      </c>
      <c r="H60" s="22">
        <v>1</v>
      </c>
      <c r="I60" s="22">
        <v>1</v>
      </c>
      <c r="J60" s="22">
        <v>2</v>
      </c>
      <c r="K60" s="22">
        <v>2</v>
      </c>
      <c r="L60" s="184"/>
      <c r="M60" s="22">
        <v>1</v>
      </c>
      <c r="N60" s="22">
        <v>1</v>
      </c>
      <c r="O60" s="22">
        <v>1</v>
      </c>
      <c r="P60" s="22">
        <v>1</v>
      </c>
      <c r="Q60" s="22">
        <v>1</v>
      </c>
      <c r="R60" s="22" t="s">
        <v>201</v>
      </c>
      <c r="S60" s="22" t="s">
        <v>201</v>
      </c>
      <c r="T60" s="22">
        <v>1</v>
      </c>
      <c r="U60" s="22">
        <v>-1</v>
      </c>
      <c r="V60" s="92">
        <v>1</v>
      </c>
      <c r="W60" s="22">
        <v>1</v>
      </c>
      <c r="X60" s="22">
        <v>1</v>
      </c>
      <c r="Y60" s="22">
        <v>1</v>
      </c>
      <c r="Z60" s="22">
        <v>2</v>
      </c>
      <c r="AA60" s="22">
        <v>2</v>
      </c>
      <c r="AB60" s="22">
        <v>-1</v>
      </c>
      <c r="AC60" s="22">
        <v>-1</v>
      </c>
      <c r="AD60" s="22">
        <v>2</v>
      </c>
      <c r="AE60" s="22" t="s">
        <v>201</v>
      </c>
      <c r="AF60" s="22">
        <v>1</v>
      </c>
      <c r="AG60" s="22">
        <v>1</v>
      </c>
      <c r="AH60" s="22">
        <v>1</v>
      </c>
      <c r="AI60" s="22">
        <v>2</v>
      </c>
      <c r="AJ60" s="22" t="s">
        <v>201</v>
      </c>
      <c r="AK60" s="22">
        <v>1</v>
      </c>
      <c r="AL60" s="22" t="s">
        <v>201</v>
      </c>
      <c r="AM60" s="22">
        <v>1</v>
      </c>
      <c r="AN60" s="22">
        <v>2</v>
      </c>
      <c r="AO60" s="22">
        <v>1</v>
      </c>
      <c r="AP60" s="22" t="s">
        <v>201</v>
      </c>
      <c r="AQ60" s="22" t="s">
        <v>201</v>
      </c>
      <c r="AR60" s="22">
        <v>1</v>
      </c>
      <c r="AS60" s="22" t="s">
        <v>201</v>
      </c>
      <c r="AT60" s="22" t="s">
        <v>201</v>
      </c>
      <c r="AU60" s="22">
        <v>1</v>
      </c>
      <c r="AV60" s="22">
        <v>-1</v>
      </c>
      <c r="AW60" s="22">
        <v>2</v>
      </c>
      <c r="AX60" s="22">
        <v>1</v>
      </c>
      <c r="AY60" s="22" t="s">
        <v>201</v>
      </c>
      <c r="AZ60" s="22">
        <v>1</v>
      </c>
      <c r="BA60" s="184"/>
      <c r="BB60" s="184"/>
      <c r="BC60" s="22">
        <v>-1</v>
      </c>
      <c r="BD60" s="22">
        <v>-1</v>
      </c>
      <c r="BE60" s="22">
        <v>1</v>
      </c>
      <c r="BF60" s="22">
        <v>-1</v>
      </c>
      <c r="BG60" s="115">
        <v>1</v>
      </c>
      <c r="BH60" s="115">
        <v>1</v>
      </c>
      <c r="BI60" s="115">
        <v>1</v>
      </c>
      <c r="BJ60" s="115">
        <v>1</v>
      </c>
      <c r="BK60" s="115">
        <v>1</v>
      </c>
      <c r="BL60" s="115">
        <v>2</v>
      </c>
      <c r="BM60" s="115">
        <v>2</v>
      </c>
      <c r="BN60" s="115" t="s">
        <v>201</v>
      </c>
      <c r="BO60" s="115">
        <v>2</v>
      </c>
      <c r="BP60" s="22">
        <v>-1</v>
      </c>
      <c r="BQ60" s="22">
        <v>-1</v>
      </c>
      <c r="BR60" s="22">
        <v>1</v>
      </c>
      <c r="BS60" s="22">
        <v>1</v>
      </c>
      <c r="BT60" s="115">
        <v>-1</v>
      </c>
      <c r="BU60" s="25">
        <f t="shared" si="3"/>
        <v>43</v>
      </c>
      <c r="BV60" s="127">
        <f>Arbeitseinsätze_2014!P60</f>
        <v>2</v>
      </c>
      <c r="BW60" s="127">
        <f t="shared" si="1"/>
        <v>45</v>
      </c>
      <c r="BX60" s="133">
        <f t="shared" si="2"/>
        <v>0.5625</v>
      </c>
      <c r="BY60" s="275"/>
      <c r="BZ60" s="289">
        <v>28</v>
      </c>
      <c r="CA60" s="290">
        <v>7</v>
      </c>
      <c r="CB60" s="150"/>
    </row>
    <row r="61" spans="1:80" s="53" customFormat="1" ht="16.5" customHeight="1">
      <c r="A61" s="176"/>
      <c r="B61" s="10">
        <v>56</v>
      </c>
      <c r="C61" s="9" t="s">
        <v>127</v>
      </c>
      <c r="D61" s="9" t="s">
        <v>58</v>
      </c>
      <c r="E61" s="78" t="s">
        <v>128</v>
      </c>
      <c r="F61" s="71">
        <v>1</v>
      </c>
      <c r="G61" s="22">
        <v>1</v>
      </c>
      <c r="H61" s="22">
        <v>1</v>
      </c>
      <c r="I61" s="22" t="s">
        <v>201</v>
      </c>
      <c r="J61" s="22" t="s">
        <v>201</v>
      </c>
      <c r="K61" s="22" t="s">
        <v>201</v>
      </c>
      <c r="L61" s="184"/>
      <c r="M61" s="22" t="s">
        <v>201</v>
      </c>
      <c r="N61" s="22" t="s">
        <v>201</v>
      </c>
      <c r="O61" s="22">
        <v>1</v>
      </c>
      <c r="P61" s="22">
        <v>1</v>
      </c>
      <c r="Q61" s="22" t="s">
        <v>201</v>
      </c>
      <c r="R61" s="22">
        <v>2</v>
      </c>
      <c r="S61" s="22">
        <v>1</v>
      </c>
      <c r="T61" s="22">
        <v>1</v>
      </c>
      <c r="U61" s="22">
        <v>-1</v>
      </c>
      <c r="V61" s="92">
        <v>1</v>
      </c>
      <c r="W61" s="22">
        <v>1</v>
      </c>
      <c r="X61" s="22">
        <v>1</v>
      </c>
      <c r="Y61" s="22">
        <v>1</v>
      </c>
      <c r="Z61" s="22" t="s">
        <v>201</v>
      </c>
      <c r="AA61" s="22">
        <v>2</v>
      </c>
      <c r="AB61" s="22" t="s">
        <v>201</v>
      </c>
      <c r="AC61" s="22">
        <v>1</v>
      </c>
      <c r="AD61" s="22">
        <v>2</v>
      </c>
      <c r="AE61" s="22">
        <v>1</v>
      </c>
      <c r="AF61" s="22" t="s">
        <v>201</v>
      </c>
      <c r="AG61" s="22">
        <v>1</v>
      </c>
      <c r="AH61" s="22">
        <v>1</v>
      </c>
      <c r="AI61" s="22">
        <v>2</v>
      </c>
      <c r="AJ61" s="22">
        <v>1</v>
      </c>
      <c r="AK61" s="22">
        <v>1</v>
      </c>
      <c r="AL61" s="22">
        <v>1</v>
      </c>
      <c r="AM61" s="22">
        <v>1</v>
      </c>
      <c r="AN61" s="22">
        <v>2</v>
      </c>
      <c r="AO61" s="22">
        <v>1</v>
      </c>
      <c r="AP61" s="22">
        <v>1</v>
      </c>
      <c r="AQ61" s="22">
        <v>2</v>
      </c>
      <c r="AR61" s="22">
        <v>1</v>
      </c>
      <c r="AS61" s="22">
        <v>2</v>
      </c>
      <c r="AT61" s="22">
        <v>1</v>
      </c>
      <c r="AU61" s="22">
        <v>1</v>
      </c>
      <c r="AV61" s="22">
        <v>1</v>
      </c>
      <c r="AW61" s="22" t="s">
        <v>201</v>
      </c>
      <c r="AX61" s="22" t="s">
        <v>201</v>
      </c>
      <c r="AY61" s="22" t="s">
        <v>201</v>
      </c>
      <c r="AZ61" s="22" t="s">
        <v>201</v>
      </c>
      <c r="BA61" s="184"/>
      <c r="BB61" s="184"/>
      <c r="BC61" s="22" t="s">
        <v>201</v>
      </c>
      <c r="BD61" s="22">
        <v>1</v>
      </c>
      <c r="BE61" s="22">
        <v>1</v>
      </c>
      <c r="BF61" s="22">
        <v>1</v>
      </c>
      <c r="BG61" s="115">
        <v>1</v>
      </c>
      <c r="BH61" s="115">
        <v>1</v>
      </c>
      <c r="BI61" s="115">
        <v>1</v>
      </c>
      <c r="BJ61" s="115">
        <v>1</v>
      </c>
      <c r="BK61" s="115">
        <v>1</v>
      </c>
      <c r="BL61" s="115">
        <v>2</v>
      </c>
      <c r="BM61" s="115">
        <v>2</v>
      </c>
      <c r="BN61" s="115">
        <v>2</v>
      </c>
      <c r="BO61" s="115">
        <v>2</v>
      </c>
      <c r="BP61" s="22" t="s">
        <v>201</v>
      </c>
      <c r="BQ61" s="22">
        <v>1</v>
      </c>
      <c r="BR61" s="22" t="s">
        <v>201</v>
      </c>
      <c r="BS61" s="22" t="s">
        <v>201</v>
      </c>
      <c r="BT61" s="115" t="s">
        <v>201</v>
      </c>
      <c r="BU61" s="25">
        <f t="shared" si="3"/>
        <v>55</v>
      </c>
      <c r="BV61" s="127">
        <f>Arbeitseinsätze_2014!P61</f>
        <v>0</v>
      </c>
      <c r="BW61" s="127">
        <f t="shared" si="1"/>
        <v>55</v>
      </c>
      <c r="BX61" s="133">
        <f t="shared" si="2"/>
        <v>0.6875</v>
      </c>
      <c r="BY61" s="275"/>
      <c r="BZ61" s="289">
        <v>21</v>
      </c>
      <c r="CA61" s="290">
        <v>6</v>
      </c>
      <c r="CB61" s="150"/>
    </row>
    <row r="62" spans="1:83" s="53" customFormat="1" ht="16.5" customHeight="1">
      <c r="A62" s="177"/>
      <c r="B62" s="10">
        <v>57</v>
      </c>
      <c r="C62" s="8" t="s">
        <v>129</v>
      </c>
      <c r="D62" s="9" t="s">
        <v>18</v>
      </c>
      <c r="E62" s="78" t="s">
        <v>50</v>
      </c>
      <c r="F62" s="143">
        <v>1</v>
      </c>
      <c r="G62" s="22">
        <v>1</v>
      </c>
      <c r="H62" s="22" t="s">
        <v>201</v>
      </c>
      <c r="I62" s="22" t="s">
        <v>201</v>
      </c>
      <c r="J62" s="22" t="s">
        <v>201</v>
      </c>
      <c r="K62" s="22">
        <v>2</v>
      </c>
      <c r="L62" s="184"/>
      <c r="M62" s="22">
        <v>1</v>
      </c>
      <c r="N62" s="22" t="s">
        <v>201</v>
      </c>
      <c r="O62" s="22" t="s">
        <v>201</v>
      </c>
      <c r="P62" s="22">
        <v>1</v>
      </c>
      <c r="Q62" s="22">
        <v>1</v>
      </c>
      <c r="R62" s="22">
        <v>2</v>
      </c>
      <c r="S62" s="22">
        <v>1</v>
      </c>
      <c r="T62" s="22">
        <v>1</v>
      </c>
      <c r="U62" s="22">
        <v>1</v>
      </c>
      <c r="V62" s="92">
        <v>1</v>
      </c>
      <c r="W62" s="22">
        <v>1</v>
      </c>
      <c r="X62" s="22">
        <v>1</v>
      </c>
      <c r="Y62" s="22">
        <v>1</v>
      </c>
      <c r="Z62" s="22">
        <v>2</v>
      </c>
      <c r="AA62" s="22">
        <v>2</v>
      </c>
      <c r="AB62" s="22">
        <v>1</v>
      </c>
      <c r="AC62" s="22">
        <v>1</v>
      </c>
      <c r="AD62" s="22" t="s">
        <v>201</v>
      </c>
      <c r="AE62" s="22">
        <v>1</v>
      </c>
      <c r="AF62" s="22" t="s">
        <v>201</v>
      </c>
      <c r="AG62" s="22">
        <v>1</v>
      </c>
      <c r="AH62" s="22">
        <v>1</v>
      </c>
      <c r="AI62" s="22">
        <v>2</v>
      </c>
      <c r="AJ62" s="22">
        <v>1</v>
      </c>
      <c r="AK62" s="22">
        <v>1</v>
      </c>
      <c r="AL62" s="22">
        <v>1</v>
      </c>
      <c r="AM62" s="22">
        <v>1</v>
      </c>
      <c r="AN62" s="22">
        <v>2</v>
      </c>
      <c r="AO62" s="22">
        <v>1</v>
      </c>
      <c r="AP62" s="22" t="s">
        <v>201</v>
      </c>
      <c r="AQ62" s="22" t="s">
        <v>201</v>
      </c>
      <c r="AR62" s="22">
        <v>1</v>
      </c>
      <c r="AS62" s="22">
        <v>2</v>
      </c>
      <c r="AT62" s="22">
        <v>1</v>
      </c>
      <c r="AU62" s="22">
        <v>1</v>
      </c>
      <c r="AV62" s="22">
        <v>1</v>
      </c>
      <c r="AW62" s="22">
        <v>2</v>
      </c>
      <c r="AX62" s="22">
        <v>1</v>
      </c>
      <c r="AY62" s="22">
        <v>1</v>
      </c>
      <c r="AZ62" s="22" t="s">
        <v>201</v>
      </c>
      <c r="BA62" s="184"/>
      <c r="BB62" s="184"/>
      <c r="BC62" s="22" t="s">
        <v>201</v>
      </c>
      <c r="BD62" s="22">
        <v>1</v>
      </c>
      <c r="BE62" s="22">
        <v>1</v>
      </c>
      <c r="BF62" s="22">
        <v>1</v>
      </c>
      <c r="BG62" s="115">
        <v>1</v>
      </c>
      <c r="BH62" s="115">
        <v>1</v>
      </c>
      <c r="BI62" s="115">
        <v>1</v>
      </c>
      <c r="BJ62" s="115">
        <v>1</v>
      </c>
      <c r="BK62" s="115">
        <v>1</v>
      </c>
      <c r="BL62" s="115">
        <v>2</v>
      </c>
      <c r="BM62" s="115">
        <v>2</v>
      </c>
      <c r="BN62" s="115">
        <v>2</v>
      </c>
      <c r="BO62" s="115">
        <v>2</v>
      </c>
      <c r="BP62" s="22">
        <v>2</v>
      </c>
      <c r="BQ62" s="22" t="s">
        <v>201</v>
      </c>
      <c r="BR62" s="22">
        <v>1</v>
      </c>
      <c r="BS62" s="22">
        <v>1</v>
      </c>
      <c r="BT62" s="140" t="s">
        <v>201</v>
      </c>
      <c r="BU62" s="141">
        <f t="shared" si="3"/>
        <v>64</v>
      </c>
      <c r="BV62" s="127">
        <f>Arbeitseinsätze_2014!P62</f>
        <v>0</v>
      </c>
      <c r="BW62" s="127">
        <f t="shared" si="1"/>
        <v>64</v>
      </c>
      <c r="BX62" s="133">
        <f t="shared" si="2"/>
        <v>0.8</v>
      </c>
      <c r="BY62" s="275"/>
      <c r="BZ62" s="289">
        <v>15</v>
      </c>
      <c r="CA62" s="290">
        <v>4</v>
      </c>
      <c r="CB62" s="155"/>
      <c r="CC62" s="155"/>
      <c r="CD62" s="155"/>
      <c r="CE62" s="155"/>
    </row>
    <row r="63" spans="1:80" s="53" customFormat="1" ht="16.5" customHeight="1" thickBot="1">
      <c r="A63" s="134"/>
      <c r="B63" s="137">
        <v>58</v>
      </c>
      <c r="C63" s="135" t="s">
        <v>207</v>
      </c>
      <c r="D63" s="136" t="s">
        <v>229</v>
      </c>
      <c r="E63" s="157" t="s">
        <v>236</v>
      </c>
      <c r="F63" s="142">
        <v>0</v>
      </c>
      <c r="G63" s="138">
        <v>0</v>
      </c>
      <c r="H63" s="138">
        <v>0</v>
      </c>
      <c r="I63" s="138">
        <v>0</v>
      </c>
      <c r="J63" s="138">
        <v>0</v>
      </c>
      <c r="K63" s="138">
        <v>0</v>
      </c>
      <c r="L63" s="184"/>
      <c r="M63" s="138">
        <v>0</v>
      </c>
      <c r="N63" s="138">
        <v>0</v>
      </c>
      <c r="O63" s="138">
        <v>0</v>
      </c>
      <c r="P63" s="138">
        <v>0</v>
      </c>
      <c r="Q63" s="138">
        <v>0</v>
      </c>
      <c r="R63" s="138">
        <v>0</v>
      </c>
      <c r="S63" s="138">
        <v>0</v>
      </c>
      <c r="T63" s="138">
        <v>0</v>
      </c>
      <c r="U63" s="138">
        <v>0</v>
      </c>
      <c r="V63" s="139">
        <v>0</v>
      </c>
      <c r="W63" s="138">
        <v>0</v>
      </c>
      <c r="X63" s="138">
        <v>0</v>
      </c>
      <c r="Y63" s="138">
        <v>0</v>
      </c>
      <c r="Z63" s="138">
        <v>0</v>
      </c>
      <c r="AA63" s="138">
        <v>0</v>
      </c>
      <c r="AB63" s="138">
        <v>0</v>
      </c>
      <c r="AC63" s="138">
        <v>0</v>
      </c>
      <c r="AD63" s="138">
        <v>0</v>
      </c>
      <c r="AE63" s="138">
        <v>0</v>
      </c>
      <c r="AF63" s="139">
        <v>0</v>
      </c>
      <c r="AG63" s="138">
        <v>0</v>
      </c>
      <c r="AH63" s="138">
        <v>0</v>
      </c>
      <c r="AI63" s="138">
        <v>0</v>
      </c>
      <c r="AJ63" s="138">
        <v>1</v>
      </c>
      <c r="AK63" s="138">
        <v>1</v>
      </c>
      <c r="AL63" s="138">
        <v>1</v>
      </c>
      <c r="AM63" s="138">
        <v>1</v>
      </c>
      <c r="AN63" s="138">
        <v>0</v>
      </c>
      <c r="AO63" s="138">
        <v>1</v>
      </c>
      <c r="AP63" s="139">
        <v>1</v>
      </c>
      <c r="AQ63" s="138">
        <v>2</v>
      </c>
      <c r="AR63" s="138">
        <v>1</v>
      </c>
      <c r="AS63" s="138">
        <v>0</v>
      </c>
      <c r="AT63" s="138">
        <v>1</v>
      </c>
      <c r="AU63" s="138">
        <v>1</v>
      </c>
      <c r="AV63" s="138">
        <v>1</v>
      </c>
      <c r="AW63" s="138">
        <v>2</v>
      </c>
      <c r="AX63" s="138">
        <v>1</v>
      </c>
      <c r="AY63" s="138">
        <v>1</v>
      </c>
      <c r="AZ63" s="139">
        <v>1</v>
      </c>
      <c r="BA63" s="184"/>
      <c r="BB63" s="184"/>
      <c r="BC63" s="138">
        <v>1</v>
      </c>
      <c r="BD63" s="138">
        <v>1</v>
      </c>
      <c r="BE63" s="138">
        <v>1</v>
      </c>
      <c r="BF63" s="138">
        <v>1</v>
      </c>
      <c r="BG63" s="138">
        <v>1</v>
      </c>
      <c r="BH63" s="138">
        <v>1</v>
      </c>
      <c r="BI63" s="138">
        <v>1</v>
      </c>
      <c r="BJ63" s="138">
        <v>1</v>
      </c>
      <c r="BK63" s="138">
        <v>1</v>
      </c>
      <c r="BL63" s="139">
        <v>2</v>
      </c>
      <c r="BM63" s="138">
        <v>2</v>
      </c>
      <c r="BN63" s="138">
        <v>2</v>
      </c>
      <c r="BO63" s="138">
        <v>2</v>
      </c>
      <c r="BP63" s="138">
        <v>2</v>
      </c>
      <c r="BQ63" s="138">
        <v>1</v>
      </c>
      <c r="BR63" s="138">
        <v>1</v>
      </c>
      <c r="BS63" s="138">
        <v>1</v>
      </c>
      <c r="BT63" s="138">
        <v>1</v>
      </c>
      <c r="BU63" s="35">
        <f t="shared" si="3"/>
        <v>40</v>
      </c>
      <c r="BV63" s="127">
        <f>Arbeitseinsätze_2014!P63</f>
        <v>0</v>
      </c>
      <c r="BW63" s="127">
        <f t="shared" si="1"/>
        <v>40</v>
      </c>
      <c r="BX63" s="133">
        <f t="shared" si="2"/>
        <v>0.5</v>
      </c>
      <c r="BY63" s="276"/>
      <c r="BZ63" s="291">
        <v>31</v>
      </c>
      <c r="CA63" s="292">
        <v>8</v>
      </c>
      <c r="CB63" s="150"/>
    </row>
    <row r="64" spans="1:83" s="53" customFormat="1" ht="16.5" customHeight="1">
      <c r="A64" s="178" t="s">
        <v>178</v>
      </c>
      <c r="B64" s="46">
        <v>59</v>
      </c>
      <c r="C64" s="47" t="s">
        <v>63</v>
      </c>
      <c r="D64" s="48" t="s">
        <v>205</v>
      </c>
      <c r="E64" s="80" t="s">
        <v>64</v>
      </c>
      <c r="F64" s="88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184"/>
      <c r="M64" s="39" t="s">
        <v>201</v>
      </c>
      <c r="N64" s="39" t="s">
        <v>201</v>
      </c>
      <c r="O64" s="39" t="s">
        <v>201</v>
      </c>
      <c r="P64" s="39" t="s">
        <v>201</v>
      </c>
      <c r="Q64" s="39" t="s">
        <v>201</v>
      </c>
      <c r="R64" s="39" t="s">
        <v>201</v>
      </c>
      <c r="S64" s="39" t="s">
        <v>201</v>
      </c>
      <c r="T64" s="39">
        <v>1</v>
      </c>
      <c r="U64" s="39" t="s">
        <v>201</v>
      </c>
      <c r="V64" s="94" t="s">
        <v>201</v>
      </c>
      <c r="W64" s="39" t="s">
        <v>201</v>
      </c>
      <c r="X64" s="39" t="s">
        <v>201</v>
      </c>
      <c r="Y64" s="39" t="s">
        <v>201</v>
      </c>
      <c r="Z64" s="39" t="s">
        <v>201</v>
      </c>
      <c r="AA64" s="39" t="s">
        <v>201</v>
      </c>
      <c r="AB64" s="39" t="s">
        <v>201</v>
      </c>
      <c r="AC64" s="39" t="s">
        <v>201</v>
      </c>
      <c r="AD64" s="39" t="s">
        <v>201</v>
      </c>
      <c r="AE64" s="39" t="s">
        <v>201</v>
      </c>
      <c r="AF64" s="39" t="s">
        <v>201</v>
      </c>
      <c r="AG64" s="39">
        <v>1</v>
      </c>
      <c r="AH64" s="39">
        <v>1</v>
      </c>
      <c r="AI64" s="39">
        <v>2</v>
      </c>
      <c r="AJ64" s="39">
        <v>1</v>
      </c>
      <c r="AK64" s="39" t="s">
        <v>201</v>
      </c>
      <c r="AL64" s="39" t="s">
        <v>201</v>
      </c>
      <c r="AM64" s="39">
        <v>-1</v>
      </c>
      <c r="AN64" s="39">
        <v>-1</v>
      </c>
      <c r="AO64" s="39">
        <v>-1</v>
      </c>
      <c r="AP64" s="39" t="s">
        <v>201</v>
      </c>
      <c r="AQ64" s="39" t="s">
        <v>201</v>
      </c>
      <c r="AR64" s="39">
        <v>1</v>
      </c>
      <c r="AS64" s="39">
        <v>2</v>
      </c>
      <c r="AT64" s="39">
        <v>-1</v>
      </c>
      <c r="AU64" s="39">
        <v>1</v>
      </c>
      <c r="AV64" s="39">
        <v>1</v>
      </c>
      <c r="AW64" s="39" t="s">
        <v>201</v>
      </c>
      <c r="AX64" s="39">
        <v>-1</v>
      </c>
      <c r="AY64" s="39">
        <v>1</v>
      </c>
      <c r="AZ64" s="39">
        <v>1</v>
      </c>
      <c r="BA64" s="184"/>
      <c r="BB64" s="184"/>
      <c r="BC64" s="39">
        <v>1</v>
      </c>
      <c r="BD64" s="39">
        <v>-1</v>
      </c>
      <c r="BE64" s="39">
        <v>1</v>
      </c>
      <c r="BF64" s="39">
        <v>1</v>
      </c>
      <c r="BG64" s="117">
        <v>1</v>
      </c>
      <c r="BH64" s="117">
        <v>1</v>
      </c>
      <c r="BI64" s="117">
        <v>1</v>
      </c>
      <c r="BJ64" s="117">
        <v>1</v>
      </c>
      <c r="BK64" s="117">
        <v>1</v>
      </c>
      <c r="BL64" s="117">
        <v>2</v>
      </c>
      <c r="BM64" s="117">
        <v>2</v>
      </c>
      <c r="BN64" s="117">
        <v>2</v>
      </c>
      <c r="BO64" s="117">
        <v>2</v>
      </c>
      <c r="BP64" s="39">
        <v>2</v>
      </c>
      <c r="BQ64" s="39" t="s">
        <v>201</v>
      </c>
      <c r="BR64" s="39" t="s">
        <v>201</v>
      </c>
      <c r="BS64" s="39">
        <v>1</v>
      </c>
      <c r="BT64" s="117">
        <v>1</v>
      </c>
      <c r="BU64" s="25">
        <f t="shared" si="3"/>
        <v>27</v>
      </c>
      <c r="BV64" s="126">
        <f>Arbeitseinsätze_2014!P64</f>
        <v>0</v>
      </c>
      <c r="BW64" s="126">
        <f t="shared" si="1"/>
        <v>27</v>
      </c>
      <c r="BX64" s="132">
        <f t="shared" si="2"/>
        <v>0.3375</v>
      </c>
      <c r="BY64" s="274">
        <f>SUM(BU64:BU74)/(B74-B63)/$BU$5</f>
        <v>0.5795454545454546</v>
      </c>
      <c r="BZ64" s="279">
        <v>38</v>
      </c>
      <c r="CA64" s="280">
        <v>10</v>
      </c>
      <c r="CB64" s="155"/>
      <c r="CC64" s="155"/>
      <c r="CD64" s="155"/>
      <c r="CE64" s="155"/>
    </row>
    <row r="65" spans="1:80" s="53" customFormat="1" ht="16.5" customHeight="1">
      <c r="A65" s="179"/>
      <c r="B65" s="46">
        <v>60</v>
      </c>
      <c r="C65" s="47" t="s">
        <v>146</v>
      </c>
      <c r="D65" s="48" t="s">
        <v>147</v>
      </c>
      <c r="E65" s="80" t="s">
        <v>148</v>
      </c>
      <c r="F65" s="71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184"/>
      <c r="M65" s="22">
        <v>1</v>
      </c>
      <c r="N65" s="22">
        <v>-1</v>
      </c>
      <c r="O65" s="22" t="s">
        <v>201</v>
      </c>
      <c r="P65" s="22">
        <v>1</v>
      </c>
      <c r="Q65" s="22">
        <v>-1</v>
      </c>
      <c r="R65" s="22" t="s">
        <v>201</v>
      </c>
      <c r="S65" s="22" t="s">
        <v>201</v>
      </c>
      <c r="T65" s="22">
        <v>1</v>
      </c>
      <c r="U65" s="22" t="s">
        <v>201</v>
      </c>
      <c r="V65" s="92">
        <v>1</v>
      </c>
      <c r="W65" s="22" t="s">
        <v>201</v>
      </c>
      <c r="X65" s="22" t="s">
        <v>201</v>
      </c>
      <c r="Y65" s="22">
        <v>1</v>
      </c>
      <c r="Z65" s="22">
        <v>2</v>
      </c>
      <c r="AA65" s="22">
        <v>2</v>
      </c>
      <c r="AB65" s="22">
        <v>1</v>
      </c>
      <c r="AC65" s="22">
        <v>1</v>
      </c>
      <c r="AD65" s="22" t="s">
        <v>201</v>
      </c>
      <c r="AE65" s="22">
        <v>1</v>
      </c>
      <c r="AF65" s="22" t="s">
        <v>201</v>
      </c>
      <c r="AG65" s="22">
        <v>1</v>
      </c>
      <c r="AH65" s="22">
        <v>1</v>
      </c>
      <c r="AI65" s="22">
        <v>2</v>
      </c>
      <c r="AJ65" s="22">
        <v>1</v>
      </c>
      <c r="AK65" s="22" t="s">
        <v>201</v>
      </c>
      <c r="AL65" s="22" t="s">
        <v>201</v>
      </c>
      <c r="AM65" s="22">
        <v>1</v>
      </c>
      <c r="AN65" s="22" t="s">
        <v>201</v>
      </c>
      <c r="AO65" s="22">
        <v>1</v>
      </c>
      <c r="AP65" s="22">
        <v>1</v>
      </c>
      <c r="AQ65" s="22">
        <v>-1</v>
      </c>
      <c r="AR65" s="22" t="s">
        <v>201</v>
      </c>
      <c r="AS65" s="22" t="s">
        <v>201</v>
      </c>
      <c r="AT65" s="22">
        <v>1</v>
      </c>
      <c r="AU65" s="22" t="s">
        <v>201</v>
      </c>
      <c r="AV65" s="22">
        <v>-1</v>
      </c>
      <c r="AW65" s="22">
        <v>2</v>
      </c>
      <c r="AX65" s="22">
        <v>1</v>
      </c>
      <c r="AY65" s="22">
        <v>1</v>
      </c>
      <c r="AZ65" s="22">
        <v>1</v>
      </c>
      <c r="BA65" s="184"/>
      <c r="BB65" s="184"/>
      <c r="BC65" s="22">
        <v>1</v>
      </c>
      <c r="BD65" s="22" t="s">
        <v>201</v>
      </c>
      <c r="BE65" s="22">
        <v>1</v>
      </c>
      <c r="BF65" s="22">
        <v>1</v>
      </c>
      <c r="BG65" s="115">
        <v>-1</v>
      </c>
      <c r="BH65" s="115">
        <v>-1</v>
      </c>
      <c r="BI65" s="115">
        <v>-1</v>
      </c>
      <c r="BJ65" s="115">
        <v>1</v>
      </c>
      <c r="BK65" s="115">
        <v>1</v>
      </c>
      <c r="BL65" s="115">
        <v>2</v>
      </c>
      <c r="BM65" s="115">
        <v>2</v>
      </c>
      <c r="BN65" s="115">
        <v>2</v>
      </c>
      <c r="BO65" s="115">
        <v>2</v>
      </c>
      <c r="BP65" s="22">
        <v>2</v>
      </c>
      <c r="BQ65" s="22" t="s">
        <v>201</v>
      </c>
      <c r="BR65" s="22">
        <v>1</v>
      </c>
      <c r="BS65" s="22">
        <v>1</v>
      </c>
      <c r="BT65" s="115" t="s">
        <v>201</v>
      </c>
      <c r="BU65" s="25">
        <f t="shared" si="3"/>
        <v>36</v>
      </c>
      <c r="BV65" s="127">
        <f>Arbeitseinsätze_2014!P65</f>
        <v>0</v>
      </c>
      <c r="BW65" s="127">
        <f t="shared" si="1"/>
        <v>36</v>
      </c>
      <c r="BX65" s="133">
        <f t="shared" si="2"/>
        <v>0.45</v>
      </c>
      <c r="BY65" s="275"/>
      <c r="BZ65" s="281">
        <v>33</v>
      </c>
      <c r="CA65" s="282">
        <v>9</v>
      </c>
      <c r="CB65" s="150"/>
    </row>
    <row r="66" spans="1:80" s="53" customFormat="1" ht="16.5" customHeight="1">
      <c r="A66" s="180"/>
      <c r="B66" s="11">
        <v>61</v>
      </c>
      <c r="C66" s="27" t="s">
        <v>11</v>
      </c>
      <c r="D66" s="27" t="s">
        <v>12</v>
      </c>
      <c r="E66" s="81" t="s">
        <v>161</v>
      </c>
      <c r="F66" s="71">
        <v>1</v>
      </c>
      <c r="G66" s="22">
        <v>1</v>
      </c>
      <c r="H66" s="22">
        <v>0</v>
      </c>
      <c r="I66" s="22">
        <v>0</v>
      </c>
      <c r="J66" s="22">
        <v>0</v>
      </c>
      <c r="K66" s="22">
        <v>0</v>
      </c>
      <c r="L66" s="184"/>
      <c r="M66" s="22">
        <v>1</v>
      </c>
      <c r="N66" s="22">
        <v>1</v>
      </c>
      <c r="O66" s="22">
        <v>1</v>
      </c>
      <c r="P66" s="22">
        <v>-1</v>
      </c>
      <c r="Q66" s="22">
        <v>1</v>
      </c>
      <c r="R66" s="22">
        <v>2</v>
      </c>
      <c r="S66" s="22">
        <v>-1</v>
      </c>
      <c r="T66" s="22">
        <v>1</v>
      </c>
      <c r="U66" s="22">
        <v>-1</v>
      </c>
      <c r="V66" s="92">
        <v>1</v>
      </c>
      <c r="W66" s="22">
        <v>1</v>
      </c>
      <c r="X66" s="22">
        <v>1</v>
      </c>
      <c r="Y66" s="22">
        <v>1</v>
      </c>
      <c r="Z66" s="22">
        <v>2</v>
      </c>
      <c r="AA66" s="22">
        <v>2</v>
      </c>
      <c r="AB66" s="22" t="s">
        <v>201</v>
      </c>
      <c r="AC66" s="22">
        <v>1</v>
      </c>
      <c r="AD66" s="22">
        <v>2</v>
      </c>
      <c r="AE66" s="22">
        <v>1</v>
      </c>
      <c r="AF66" s="22">
        <v>-1</v>
      </c>
      <c r="AG66" s="22">
        <v>1</v>
      </c>
      <c r="AH66" s="22">
        <v>1</v>
      </c>
      <c r="AI66" s="22">
        <v>2</v>
      </c>
      <c r="AJ66" s="22">
        <v>1</v>
      </c>
      <c r="AK66" s="22">
        <v>-1</v>
      </c>
      <c r="AL66" s="22">
        <v>-1</v>
      </c>
      <c r="AM66" s="22">
        <v>1</v>
      </c>
      <c r="AN66" s="22">
        <v>-1</v>
      </c>
      <c r="AO66" s="22">
        <v>1</v>
      </c>
      <c r="AP66" s="22">
        <v>1</v>
      </c>
      <c r="AQ66" s="22">
        <v>2</v>
      </c>
      <c r="AR66" s="22">
        <v>1</v>
      </c>
      <c r="AS66" s="22" t="s">
        <v>201</v>
      </c>
      <c r="AT66" s="22">
        <v>1</v>
      </c>
      <c r="AU66" s="22">
        <v>1</v>
      </c>
      <c r="AV66" s="22">
        <v>1</v>
      </c>
      <c r="AW66" s="22" t="s">
        <v>201</v>
      </c>
      <c r="AX66" s="22">
        <v>1</v>
      </c>
      <c r="AY66" s="22">
        <v>-1</v>
      </c>
      <c r="AZ66" s="22">
        <v>-1</v>
      </c>
      <c r="BA66" s="184"/>
      <c r="BB66" s="184"/>
      <c r="BC66" s="22">
        <v>1</v>
      </c>
      <c r="BD66" s="22">
        <v>1</v>
      </c>
      <c r="BE66" s="22">
        <v>-1</v>
      </c>
      <c r="BF66" s="22">
        <v>1</v>
      </c>
      <c r="BG66" s="115">
        <v>-1</v>
      </c>
      <c r="BH66" s="115">
        <v>1</v>
      </c>
      <c r="BI66" s="115">
        <v>1</v>
      </c>
      <c r="BJ66" s="115">
        <v>1</v>
      </c>
      <c r="BK66" s="115">
        <v>1</v>
      </c>
      <c r="BL66" s="115">
        <v>2</v>
      </c>
      <c r="BM66" s="115">
        <v>2</v>
      </c>
      <c r="BN66" s="115">
        <v>2</v>
      </c>
      <c r="BO66" s="115">
        <v>2</v>
      </c>
      <c r="BP66" s="22">
        <v>2</v>
      </c>
      <c r="BQ66" s="22">
        <v>1</v>
      </c>
      <c r="BR66" s="22">
        <v>-1</v>
      </c>
      <c r="BS66" s="22">
        <v>-1</v>
      </c>
      <c r="BT66" s="115">
        <v>1</v>
      </c>
      <c r="BU66" s="25">
        <f t="shared" si="3"/>
        <v>42</v>
      </c>
      <c r="BV66" s="127">
        <f>Arbeitseinsätze_2014!P66</f>
        <v>4</v>
      </c>
      <c r="BW66" s="127">
        <f t="shared" si="1"/>
        <v>46</v>
      </c>
      <c r="BX66" s="133">
        <f t="shared" si="2"/>
        <v>0.575</v>
      </c>
      <c r="BY66" s="275"/>
      <c r="BZ66" s="281">
        <v>27</v>
      </c>
      <c r="CA66" s="282">
        <v>7</v>
      </c>
      <c r="CB66" s="150"/>
    </row>
    <row r="67" spans="1:80" s="53" customFormat="1" ht="16.5" customHeight="1">
      <c r="A67" s="180"/>
      <c r="B67" s="11">
        <v>62</v>
      </c>
      <c r="C67" s="7" t="s">
        <v>137</v>
      </c>
      <c r="D67" s="27" t="s">
        <v>138</v>
      </c>
      <c r="E67" s="81" t="s">
        <v>145</v>
      </c>
      <c r="F67" s="71" t="s">
        <v>201</v>
      </c>
      <c r="G67" s="22" t="s">
        <v>201</v>
      </c>
      <c r="H67" s="22" t="s">
        <v>201</v>
      </c>
      <c r="I67" s="22" t="s">
        <v>201</v>
      </c>
      <c r="J67" s="22" t="s">
        <v>201</v>
      </c>
      <c r="K67" s="22" t="s">
        <v>201</v>
      </c>
      <c r="L67" s="184"/>
      <c r="M67" s="22">
        <v>1</v>
      </c>
      <c r="N67" s="22">
        <v>1</v>
      </c>
      <c r="O67" s="22" t="s">
        <v>201</v>
      </c>
      <c r="P67" s="22">
        <v>1</v>
      </c>
      <c r="Q67" s="22">
        <v>1</v>
      </c>
      <c r="R67" s="22" t="s">
        <v>201</v>
      </c>
      <c r="S67" s="22">
        <v>1</v>
      </c>
      <c r="T67" s="22" t="s">
        <v>201</v>
      </c>
      <c r="U67" s="22">
        <v>1</v>
      </c>
      <c r="V67" s="92">
        <v>1</v>
      </c>
      <c r="W67" s="22" t="s">
        <v>201</v>
      </c>
      <c r="X67" s="22" t="s">
        <v>201</v>
      </c>
      <c r="Y67" s="22">
        <v>1</v>
      </c>
      <c r="Z67" s="22">
        <v>2</v>
      </c>
      <c r="AA67" s="22">
        <v>2</v>
      </c>
      <c r="AB67" s="22">
        <v>1</v>
      </c>
      <c r="AC67" s="22">
        <v>1</v>
      </c>
      <c r="AD67" s="22" t="s">
        <v>201</v>
      </c>
      <c r="AE67" s="22" t="s">
        <v>201</v>
      </c>
      <c r="AF67" s="22" t="s">
        <v>201</v>
      </c>
      <c r="AG67" s="22" t="s">
        <v>201</v>
      </c>
      <c r="AH67" s="22" t="s">
        <v>201</v>
      </c>
      <c r="AI67" s="22" t="s">
        <v>201</v>
      </c>
      <c r="AJ67" s="22">
        <v>1</v>
      </c>
      <c r="AK67" s="22">
        <v>1</v>
      </c>
      <c r="AL67" s="22" t="s">
        <v>201</v>
      </c>
      <c r="AM67" s="22">
        <v>1</v>
      </c>
      <c r="AN67" s="22">
        <v>2</v>
      </c>
      <c r="AO67" s="22">
        <v>1</v>
      </c>
      <c r="AP67" s="22">
        <v>1</v>
      </c>
      <c r="AQ67" s="22">
        <v>2</v>
      </c>
      <c r="AR67" s="22">
        <v>1</v>
      </c>
      <c r="AS67" s="22" t="s">
        <v>201</v>
      </c>
      <c r="AT67" s="22">
        <v>1</v>
      </c>
      <c r="AU67" s="22" t="s">
        <v>201</v>
      </c>
      <c r="AV67" s="22" t="s">
        <v>201</v>
      </c>
      <c r="AW67" s="22" t="s">
        <v>201</v>
      </c>
      <c r="AX67" s="22">
        <v>-1</v>
      </c>
      <c r="AY67" s="22">
        <v>1</v>
      </c>
      <c r="AZ67" s="22" t="s">
        <v>201</v>
      </c>
      <c r="BA67" s="184"/>
      <c r="BB67" s="184"/>
      <c r="BC67" s="22" t="s">
        <v>201</v>
      </c>
      <c r="BD67" s="22">
        <v>1</v>
      </c>
      <c r="BE67" s="22">
        <v>1</v>
      </c>
      <c r="BF67" s="22" t="s">
        <v>201</v>
      </c>
      <c r="BG67" s="115">
        <v>1</v>
      </c>
      <c r="BH67" s="115">
        <v>1</v>
      </c>
      <c r="BI67" s="115">
        <v>1</v>
      </c>
      <c r="BJ67" s="115" t="s">
        <v>201</v>
      </c>
      <c r="BK67" s="115">
        <v>1</v>
      </c>
      <c r="BL67" s="115">
        <v>2</v>
      </c>
      <c r="BM67" s="115">
        <v>2</v>
      </c>
      <c r="BN67" s="115">
        <v>2</v>
      </c>
      <c r="BO67" s="115">
        <v>2</v>
      </c>
      <c r="BP67" s="22">
        <v>2</v>
      </c>
      <c r="BQ67" s="22">
        <v>1</v>
      </c>
      <c r="BR67" s="22" t="s">
        <v>201</v>
      </c>
      <c r="BS67" s="22" t="s">
        <v>201</v>
      </c>
      <c r="BT67" s="115">
        <v>1</v>
      </c>
      <c r="BU67" s="25">
        <f t="shared" si="3"/>
        <v>43</v>
      </c>
      <c r="BV67" s="127">
        <f>Arbeitseinsätze_2014!P67</f>
        <v>2</v>
      </c>
      <c r="BW67" s="127">
        <f t="shared" si="1"/>
        <v>45</v>
      </c>
      <c r="BX67" s="133">
        <f t="shared" si="2"/>
        <v>0.5625</v>
      </c>
      <c r="BY67" s="275"/>
      <c r="BZ67" s="281">
        <v>28</v>
      </c>
      <c r="CA67" s="282">
        <v>8</v>
      </c>
      <c r="CB67" s="150"/>
    </row>
    <row r="68" spans="1:80" s="53" customFormat="1" ht="16.5" customHeight="1">
      <c r="A68" s="180"/>
      <c r="B68" s="46">
        <v>63</v>
      </c>
      <c r="C68" s="7" t="s">
        <v>149</v>
      </c>
      <c r="D68" s="7" t="s">
        <v>150</v>
      </c>
      <c r="E68" s="81" t="s">
        <v>151</v>
      </c>
      <c r="F68" s="71">
        <v>1</v>
      </c>
      <c r="G68" s="22" t="s">
        <v>201</v>
      </c>
      <c r="H68" s="22" t="s">
        <v>201</v>
      </c>
      <c r="I68" s="22" t="s">
        <v>201</v>
      </c>
      <c r="J68" s="22" t="s">
        <v>201</v>
      </c>
      <c r="K68" s="22" t="s">
        <v>201</v>
      </c>
      <c r="L68" s="184"/>
      <c r="M68" s="22">
        <v>1</v>
      </c>
      <c r="N68" s="22">
        <v>1</v>
      </c>
      <c r="O68" s="22">
        <v>-1</v>
      </c>
      <c r="P68" s="22">
        <v>1</v>
      </c>
      <c r="Q68" s="22">
        <v>-1</v>
      </c>
      <c r="R68" s="22">
        <v>-1</v>
      </c>
      <c r="S68" s="22">
        <v>1</v>
      </c>
      <c r="T68" s="22" t="s">
        <v>201</v>
      </c>
      <c r="U68" s="22" t="s">
        <v>201</v>
      </c>
      <c r="V68" s="92">
        <v>1</v>
      </c>
      <c r="W68" s="22">
        <v>1</v>
      </c>
      <c r="X68" s="22">
        <v>1</v>
      </c>
      <c r="Y68" s="22">
        <v>1</v>
      </c>
      <c r="Z68" s="22">
        <v>2</v>
      </c>
      <c r="AA68" s="22">
        <v>2</v>
      </c>
      <c r="AB68" s="22">
        <v>1</v>
      </c>
      <c r="AC68" s="22" t="s">
        <v>201</v>
      </c>
      <c r="AD68" s="22">
        <v>2</v>
      </c>
      <c r="AE68" s="22">
        <v>1</v>
      </c>
      <c r="AF68" s="22">
        <v>-1</v>
      </c>
      <c r="AG68" s="22">
        <v>1</v>
      </c>
      <c r="AH68" s="22">
        <v>1</v>
      </c>
      <c r="AI68" s="22">
        <v>2</v>
      </c>
      <c r="AJ68" s="22">
        <v>1</v>
      </c>
      <c r="AK68" s="22" t="s">
        <v>201</v>
      </c>
      <c r="AL68" s="22">
        <v>1</v>
      </c>
      <c r="AM68" s="22">
        <v>1</v>
      </c>
      <c r="AN68" s="22">
        <v>2</v>
      </c>
      <c r="AO68" s="22">
        <v>1</v>
      </c>
      <c r="AP68" s="22">
        <v>-1</v>
      </c>
      <c r="AQ68" s="22" t="s">
        <v>201</v>
      </c>
      <c r="AR68" s="22">
        <v>1</v>
      </c>
      <c r="AS68" s="22" t="s">
        <v>201</v>
      </c>
      <c r="AT68" s="22">
        <v>1</v>
      </c>
      <c r="AU68" s="22">
        <v>1</v>
      </c>
      <c r="AV68" s="22">
        <v>1</v>
      </c>
      <c r="AW68" s="22">
        <v>2</v>
      </c>
      <c r="AX68" s="22">
        <v>1</v>
      </c>
      <c r="AY68" s="22">
        <v>1</v>
      </c>
      <c r="AZ68" s="22">
        <v>1</v>
      </c>
      <c r="BA68" s="184"/>
      <c r="BB68" s="184"/>
      <c r="BC68" s="22">
        <v>1</v>
      </c>
      <c r="BD68" s="22">
        <v>1</v>
      </c>
      <c r="BE68" s="22">
        <v>1</v>
      </c>
      <c r="BF68" s="22">
        <v>1</v>
      </c>
      <c r="BG68" s="115">
        <v>-1</v>
      </c>
      <c r="BH68" s="115">
        <v>-1</v>
      </c>
      <c r="BI68" s="115">
        <v>1</v>
      </c>
      <c r="BJ68" s="115">
        <v>1</v>
      </c>
      <c r="BK68" s="115">
        <v>1</v>
      </c>
      <c r="BL68" s="115">
        <v>2</v>
      </c>
      <c r="BM68" s="115">
        <v>2</v>
      </c>
      <c r="BN68" s="115">
        <v>2</v>
      </c>
      <c r="BO68" s="115">
        <v>2</v>
      </c>
      <c r="BP68" s="22" t="s">
        <v>201</v>
      </c>
      <c r="BQ68" s="22" t="s">
        <v>201</v>
      </c>
      <c r="BR68" s="22">
        <v>-1</v>
      </c>
      <c r="BS68" s="22">
        <v>-1</v>
      </c>
      <c r="BT68" s="115">
        <v>1</v>
      </c>
      <c r="BU68" s="25">
        <f t="shared" si="3"/>
        <v>43</v>
      </c>
      <c r="BV68" s="127">
        <f>Arbeitseinsätze_2014!P68</f>
        <v>6</v>
      </c>
      <c r="BW68" s="127">
        <f t="shared" si="1"/>
        <v>49</v>
      </c>
      <c r="BX68" s="133">
        <f t="shared" si="2"/>
        <v>0.6125</v>
      </c>
      <c r="BY68" s="275"/>
      <c r="BZ68" s="281">
        <v>25</v>
      </c>
      <c r="CA68" s="282">
        <v>6</v>
      </c>
      <c r="CB68" s="150"/>
    </row>
    <row r="69" spans="1:80" s="53" customFormat="1" ht="16.5" customHeight="1">
      <c r="A69" s="180"/>
      <c r="B69" s="11">
        <v>64</v>
      </c>
      <c r="C69" s="27" t="s">
        <v>28</v>
      </c>
      <c r="D69" s="7" t="s">
        <v>29</v>
      </c>
      <c r="E69" s="81" t="s">
        <v>143</v>
      </c>
      <c r="F69" s="71">
        <v>1</v>
      </c>
      <c r="G69" s="22">
        <v>1</v>
      </c>
      <c r="H69" s="22" t="s">
        <v>201</v>
      </c>
      <c r="I69" s="22" t="s">
        <v>201</v>
      </c>
      <c r="J69" s="22" t="s">
        <v>201</v>
      </c>
      <c r="K69" s="22" t="s">
        <v>201</v>
      </c>
      <c r="L69" s="184"/>
      <c r="M69" s="22">
        <v>1</v>
      </c>
      <c r="N69" s="22">
        <v>1</v>
      </c>
      <c r="O69" s="22">
        <v>1</v>
      </c>
      <c r="P69" s="22">
        <v>1</v>
      </c>
      <c r="Q69" s="22">
        <v>1</v>
      </c>
      <c r="R69" s="22">
        <v>2</v>
      </c>
      <c r="S69" s="22">
        <v>1</v>
      </c>
      <c r="T69" s="22">
        <v>1</v>
      </c>
      <c r="U69" s="22">
        <v>1</v>
      </c>
      <c r="V69" s="92">
        <v>1</v>
      </c>
      <c r="W69" s="22">
        <v>1</v>
      </c>
      <c r="X69" s="22">
        <v>1</v>
      </c>
      <c r="Y69" s="22">
        <v>1</v>
      </c>
      <c r="Z69" s="22">
        <v>2</v>
      </c>
      <c r="AA69" s="22">
        <v>2</v>
      </c>
      <c r="AB69" s="22">
        <v>1</v>
      </c>
      <c r="AC69" s="22">
        <v>1</v>
      </c>
      <c r="AD69" s="22">
        <v>2</v>
      </c>
      <c r="AE69" s="22" t="s">
        <v>201</v>
      </c>
      <c r="AF69" s="22">
        <v>1</v>
      </c>
      <c r="AG69" s="22">
        <v>1</v>
      </c>
      <c r="AH69" s="22">
        <v>1</v>
      </c>
      <c r="AI69" s="22">
        <v>2</v>
      </c>
      <c r="AJ69" s="22">
        <v>1</v>
      </c>
      <c r="AK69" s="22">
        <v>1</v>
      </c>
      <c r="AL69" s="22">
        <v>1</v>
      </c>
      <c r="AM69" s="22">
        <v>1</v>
      </c>
      <c r="AN69" s="22">
        <v>2</v>
      </c>
      <c r="AO69" s="22">
        <v>1</v>
      </c>
      <c r="AP69" s="22">
        <v>1</v>
      </c>
      <c r="AQ69" s="22">
        <v>2</v>
      </c>
      <c r="AR69" s="22">
        <v>1</v>
      </c>
      <c r="AS69" s="22">
        <v>2</v>
      </c>
      <c r="AT69" s="22">
        <v>1</v>
      </c>
      <c r="AU69" s="22">
        <v>1</v>
      </c>
      <c r="AV69" s="22">
        <v>1</v>
      </c>
      <c r="AW69" s="22" t="s">
        <v>201</v>
      </c>
      <c r="AX69" s="22">
        <v>1</v>
      </c>
      <c r="AY69" s="22">
        <v>1</v>
      </c>
      <c r="AZ69" s="22">
        <v>1</v>
      </c>
      <c r="BA69" s="184"/>
      <c r="BB69" s="184"/>
      <c r="BC69" s="22">
        <v>1</v>
      </c>
      <c r="BD69" s="22">
        <v>1</v>
      </c>
      <c r="BE69" s="22">
        <v>1</v>
      </c>
      <c r="BF69" s="22">
        <v>1</v>
      </c>
      <c r="BG69" s="115">
        <v>1</v>
      </c>
      <c r="BH69" s="115">
        <v>1</v>
      </c>
      <c r="BI69" s="115">
        <v>1</v>
      </c>
      <c r="BJ69" s="115">
        <v>1</v>
      </c>
      <c r="BK69" s="115">
        <v>1</v>
      </c>
      <c r="BL69" s="115">
        <v>2</v>
      </c>
      <c r="BM69" s="115">
        <v>2</v>
      </c>
      <c r="BN69" s="115">
        <v>2</v>
      </c>
      <c r="BO69" s="115">
        <v>2</v>
      </c>
      <c r="BP69" s="22">
        <v>2</v>
      </c>
      <c r="BQ69" s="22">
        <v>1</v>
      </c>
      <c r="BR69" s="22">
        <v>1</v>
      </c>
      <c r="BS69" s="22">
        <v>1</v>
      </c>
      <c r="BT69" s="115">
        <v>1</v>
      </c>
      <c r="BU69" s="25">
        <f t="shared" si="3"/>
        <v>71</v>
      </c>
      <c r="BV69" s="127">
        <f>Arbeitseinsätze_2014!P69</f>
        <v>12</v>
      </c>
      <c r="BW69" s="127">
        <f t="shared" si="1"/>
        <v>83</v>
      </c>
      <c r="BX69" s="133">
        <f t="shared" si="2"/>
        <v>1.0375</v>
      </c>
      <c r="BY69" s="275"/>
      <c r="BZ69" s="283">
        <v>3</v>
      </c>
      <c r="CA69" s="284">
        <v>1</v>
      </c>
      <c r="CB69" s="150"/>
    </row>
    <row r="70" spans="1:80" s="53" customFormat="1" ht="16.5" customHeight="1">
      <c r="A70" s="180"/>
      <c r="B70" s="11">
        <v>65</v>
      </c>
      <c r="C70" s="27" t="s">
        <v>45</v>
      </c>
      <c r="D70" s="27" t="s">
        <v>47</v>
      </c>
      <c r="E70" s="82" t="s">
        <v>165</v>
      </c>
      <c r="F70" s="71">
        <v>0</v>
      </c>
      <c r="G70" s="22">
        <v>1</v>
      </c>
      <c r="H70" s="22">
        <v>1</v>
      </c>
      <c r="I70" s="22">
        <v>1</v>
      </c>
      <c r="J70" s="22">
        <v>2</v>
      </c>
      <c r="K70" s="22">
        <v>2</v>
      </c>
      <c r="L70" s="184"/>
      <c r="M70" s="22" t="s">
        <v>201</v>
      </c>
      <c r="N70" s="22" t="s">
        <v>201</v>
      </c>
      <c r="O70" s="22" t="s">
        <v>201</v>
      </c>
      <c r="P70" s="22" t="s">
        <v>201</v>
      </c>
      <c r="Q70" s="22">
        <v>1</v>
      </c>
      <c r="R70" s="22" t="s">
        <v>201</v>
      </c>
      <c r="S70" s="22">
        <v>-1</v>
      </c>
      <c r="T70" s="22">
        <v>1</v>
      </c>
      <c r="U70" s="22">
        <v>1</v>
      </c>
      <c r="V70" s="92">
        <v>1</v>
      </c>
      <c r="W70" s="22">
        <v>1</v>
      </c>
      <c r="X70" s="22">
        <v>1</v>
      </c>
      <c r="Y70" s="22">
        <v>1</v>
      </c>
      <c r="Z70" s="22">
        <v>2</v>
      </c>
      <c r="AA70" s="22">
        <v>2</v>
      </c>
      <c r="AB70" s="22">
        <v>1</v>
      </c>
      <c r="AC70" s="22" t="s">
        <v>201</v>
      </c>
      <c r="AD70" s="22">
        <v>2</v>
      </c>
      <c r="AE70" s="22">
        <v>1</v>
      </c>
      <c r="AF70" s="22">
        <v>1</v>
      </c>
      <c r="AG70" s="22">
        <v>1</v>
      </c>
      <c r="AH70" s="22">
        <v>1</v>
      </c>
      <c r="AI70" s="22">
        <v>2</v>
      </c>
      <c r="AJ70" s="22" t="s">
        <v>201</v>
      </c>
      <c r="AK70" s="22">
        <v>1</v>
      </c>
      <c r="AL70" s="22">
        <v>1</v>
      </c>
      <c r="AM70" s="22">
        <v>1</v>
      </c>
      <c r="AN70" s="22">
        <v>2</v>
      </c>
      <c r="AO70" s="22">
        <v>1</v>
      </c>
      <c r="AP70" s="22">
        <v>1</v>
      </c>
      <c r="AQ70" s="22">
        <v>2</v>
      </c>
      <c r="AR70" s="22">
        <v>1</v>
      </c>
      <c r="AS70" s="22">
        <v>2</v>
      </c>
      <c r="AT70" s="22">
        <v>1</v>
      </c>
      <c r="AU70" s="22">
        <v>1</v>
      </c>
      <c r="AV70" s="22">
        <v>-1</v>
      </c>
      <c r="AW70" s="22">
        <v>2</v>
      </c>
      <c r="AX70" s="22">
        <v>1</v>
      </c>
      <c r="AY70" s="22">
        <v>1</v>
      </c>
      <c r="AZ70" s="22">
        <v>1</v>
      </c>
      <c r="BA70" s="184"/>
      <c r="BB70" s="184"/>
      <c r="BC70" s="22">
        <v>1</v>
      </c>
      <c r="BD70" s="22">
        <v>1</v>
      </c>
      <c r="BE70" s="22">
        <v>1</v>
      </c>
      <c r="BF70" s="22">
        <v>1</v>
      </c>
      <c r="BG70" s="115">
        <v>1</v>
      </c>
      <c r="BH70" s="115">
        <v>1</v>
      </c>
      <c r="BI70" s="115">
        <v>1</v>
      </c>
      <c r="BJ70" s="115">
        <v>1</v>
      </c>
      <c r="BK70" s="115">
        <v>1</v>
      </c>
      <c r="BL70" s="115">
        <v>2</v>
      </c>
      <c r="BM70" s="115">
        <v>2</v>
      </c>
      <c r="BN70" s="115">
        <v>2</v>
      </c>
      <c r="BO70" s="115">
        <v>2</v>
      </c>
      <c r="BP70" s="22">
        <v>2</v>
      </c>
      <c r="BQ70" s="22">
        <v>1</v>
      </c>
      <c r="BR70" s="22">
        <v>1</v>
      </c>
      <c r="BS70" s="22">
        <v>1</v>
      </c>
      <c r="BT70" s="115">
        <v>-1</v>
      </c>
      <c r="BU70" s="25">
        <f>SUM(F70:BT70)</f>
        <v>65</v>
      </c>
      <c r="BV70" s="127">
        <f>Arbeitseinsätze_2014!P70</f>
        <v>16</v>
      </c>
      <c r="BW70" s="127">
        <f t="shared" si="1"/>
        <v>81</v>
      </c>
      <c r="BX70" s="133">
        <f t="shared" si="2"/>
        <v>1.0125</v>
      </c>
      <c r="BY70" s="275"/>
      <c r="BZ70" s="281">
        <v>5</v>
      </c>
      <c r="CA70" s="284">
        <v>2</v>
      </c>
      <c r="CB70" s="150"/>
    </row>
    <row r="71" spans="1:80" s="53" customFormat="1" ht="16.5" customHeight="1">
      <c r="A71" s="180"/>
      <c r="B71" s="11">
        <v>66</v>
      </c>
      <c r="C71" s="27" t="s">
        <v>54</v>
      </c>
      <c r="D71" s="27" t="s">
        <v>55</v>
      </c>
      <c r="E71" s="81" t="s">
        <v>56</v>
      </c>
      <c r="F71" s="71">
        <v>1</v>
      </c>
      <c r="G71" s="22">
        <v>1</v>
      </c>
      <c r="H71" s="22">
        <v>0</v>
      </c>
      <c r="I71" s="22">
        <v>1</v>
      </c>
      <c r="J71" s="22">
        <v>2</v>
      </c>
      <c r="K71" s="22">
        <v>2</v>
      </c>
      <c r="L71" s="184"/>
      <c r="M71" s="22">
        <v>1</v>
      </c>
      <c r="N71" s="22">
        <v>1</v>
      </c>
      <c r="O71" s="22">
        <v>1</v>
      </c>
      <c r="P71" s="22">
        <v>1</v>
      </c>
      <c r="Q71" s="22">
        <v>1</v>
      </c>
      <c r="R71" s="22" t="s">
        <v>201</v>
      </c>
      <c r="S71" s="22">
        <v>1</v>
      </c>
      <c r="T71" s="22">
        <v>1</v>
      </c>
      <c r="U71" s="22">
        <v>1</v>
      </c>
      <c r="V71" s="92" t="s">
        <v>201</v>
      </c>
      <c r="W71" s="22">
        <v>1</v>
      </c>
      <c r="X71" s="22">
        <v>1</v>
      </c>
      <c r="Y71" s="22">
        <v>1</v>
      </c>
      <c r="Z71" s="22">
        <v>2</v>
      </c>
      <c r="AA71" s="22">
        <v>2</v>
      </c>
      <c r="AB71" s="22">
        <v>1</v>
      </c>
      <c r="AC71" s="22">
        <v>1</v>
      </c>
      <c r="AD71" s="22">
        <v>2</v>
      </c>
      <c r="AE71" s="22">
        <v>1</v>
      </c>
      <c r="AF71" s="22" t="s">
        <v>201</v>
      </c>
      <c r="AG71" s="22">
        <v>1</v>
      </c>
      <c r="AH71" s="22">
        <v>1</v>
      </c>
      <c r="AI71" s="22">
        <v>2</v>
      </c>
      <c r="AJ71" s="22" t="s">
        <v>201</v>
      </c>
      <c r="AK71" s="22" t="s">
        <v>201</v>
      </c>
      <c r="AL71" s="22">
        <v>1</v>
      </c>
      <c r="AM71" s="22" t="s">
        <v>201</v>
      </c>
      <c r="AN71" s="22" t="s">
        <v>201</v>
      </c>
      <c r="AO71" s="22">
        <v>1</v>
      </c>
      <c r="AP71" s="22">
        <v>1</v>
      </c>
      <c r="AQ71" s="22">
        <v>2</v>
      </c>
      <c r="AR71" s="22">
        <v>1</v>
      </c>
      <c r="AS71" s="22">
        <v>2</v>
      </c>
      <c r="AT71" s="22">
        <v>1</v>
      </c>
      <c r="AU71" s="22">
        <v>1</v>
      </c>
      <c r="AV71" s="22">
        <v>1</v>
      </c>
      <c r="AW71" s="22">
        <v>2</v>
      </c>
      <c r="AX71" s="22">
        <v>1</v>
      </c>
      <c r="AY71" s="22" t="s">
        <v>201</v>
      </c>
      <c r="AZ71" s="22">
        <v>1</v>
      </c>
      <c r="BA71" s="184"/>
      <c r="BB71" s="184"/>
      <c r="BC71" s="22" t="s">
        <v>201</v>
      </c>
      <c r="BD71" s="22">
        <v>1</v>
      </c>
      <c r="BE71" s="22">
        <v>1</v>
      </c>
      <c r="BF71" s="22">
        <v>1</v>
      </c>
      <c r="BG71" s="115">
        <v>1</v>
      </c>
      <c r="BH71" s="115">
        <v>1</v>
      </c>
      <c r="BI71" s="115">
        <v>1</v>
      </c>
      <c r="BJ71" s="115">
        <v>1</v>
      </c>
      <c r="BK71" s="115">
        <v>1</v>
      </c>
      <c r="BL71" s="115">
        <v>2</v>
      </c>
      <c r="BM71" s="115">
        <v>2</v>
      </c>
      <c r="BN71" s="115">
        <v>2</v>
      </c>
      <c r="BO71" s="115">
        <v>2</v>
      </c>
      <c r="BP71" s="22">
        <v>2</v>
      </c>
      <c r="BQ71" s="22">
        <v>1</v>
      </c>
      <c r="BR71" s="22" t="s">
        <v>201</v>
      </c>
      <c r="BS71" s="22">
        <v>1</v>
      </c>
      <c r="BT71" s="115" t="s">
        <v>201</v>
      </c>
      <c r="BU71" s="25">
        <f>SUM(F71:BT71)</f>
        <v>66</v>
      </c>
      <c r="BV71" s="127">
        <f>Arbeitseinsätze_2014!P71</f>
        <v>2</v>
      </c>
      <c r="BW71" s="127">
        <f t="shared" si="1"/>
        <v>68</v>
      </c>
      <c r="BX71" s="133">
        <f t="shared" si="2"/>
        <v>0.85</v>
      </c>
      <c r="BY71" s="275"/>
      <c r="BZ71" s="281">
        <v>12</v>
      </c>
      <c r="CA71" s="282">
        <v>4</v>
      </c>
      <c r="CB71" s="150"/>
    </row>
    <row r="72" spans="1:80" s="53" customFormat="1" ht="16.5" customHeight="1">
      <c r="A72" s="181"/>
      <c r="B72" s="11">
        <v>67</v>
      </c>
      <c r="C72" s="64" t="s">
        <v>127</v>
      </c>
      <c r="D72" s="64" t="s">
        <v>29</v>
      </c>
      <c r="E72" s="81" t="s">
        <v>211</v>
      </c>
      <c r="F72" s="71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184"/>
      <c r="M72" s="22">
        <v>0</v>
      </c>
      <c r="N72" s="22">
        <v>0</v>
      </c>
      <c r="O72" s="22">
        <v>0</v>
      </c>
      <c r="P72" s="22">
        <v>1</v>
      </c>
      <c r="Q72" s="22">
        <v>1</v>
      </c>
      <c r="R72" s="22" t="s">
        <v>201</v>
      </c>
      <c r="S72" s="22">
        <v>1</v>
      </c>
      <c r="T72" s="22">
        <v>1</v>
      </c>
      <c r="U72" s="22">
        <v>1</v>
      </c>
      <c r="V72" s="92">
        <v>1</v>
      </c>
      <c r="W72" s="22" t="s">
        <v>201</v>
      </c>
      <c r="X72" s="22">
        <v>1</v>
      </c>
      <c r="Y72" s="22">
        <v>1</v>
      </c>
      <c r="Z72" s="22">
        <v>2</v>
      </c>
      <c r="AA72" s="22">
        <v>2</v>
      </c>
      <c r="AB72" s="22">
        <v>1</v>
      </c>
      <c r="AC72" s="22">
        <v>1</v>
      </c>
      <c r="AD72" s="22">
        <v>2</v>
      </c>
      <c r="AE72" s="22">
        <v>1</v>
      </c>
      <c r="AF72" s="22">
        <v>1</v>
      </c>
      <c r="AG72" s="22">
        <v>1</v>
      </c>
      <c r="AH72" s="22">
        <v>1</v>
      </c>
      <c r="AI72" s="22">
        <v>2</v>
      </c>
      <c r="AJ72" s="22">
        <v>1</v>
      </c>
      <c r="AK72" s="22">
        <v>1</v>
      </c>
      <c r="AL72" s="22">
        <v>1</v>
      </c>
      <c r="AM72" s="22">
        <v>1</v>
      </c>
      <c r="AN72" s="22">
        <v>2</v>
      </c>
      <c r="AO72" s="22">
        <v>1</v>
      </c>
      <c r="AP72" s="22">
        <v>1</v>
      </c>
      <c r="AQ72" s="22">
        <v>2</v>
      </c>
      <c r="AR72" s="22">
        <v>1</v>
      </c>
      <c r="AS72" s="22">
        <v>2</v>
      </c>
      <c r="AT72" s="22">
        <v>1</v>
      </c>
      <c r="AU72" s="22">
        <v>1</v>
      </c>
      <c r="AV72" s="22">
        <v>1</v>
      </c>
      <c r="AW72" s="22" t="s">
        <v>201</v>
      </c>
      <c r="AX72" s="22">
        <v>1</v>
      </c>
      <c r="AY72" s="22">
        <v>1</v>
      </c>
      <c r="AZ72" s="22">
        <v>-1</v>
      </c>
      <c r="BA72" s="184"/>
      <c r="BB72" s="184"/>
      <c r="BC72" s="22">
        <v>1</v>
      </c>
      <c r="BD72" s="22">
        <v>1</v>
      </c>
      <c r="BE72" s="22">
        <v>1</v>
      </c>
      <c r="BF72" s="22">
        <v>1</v>
      </c>
      <c r="BG72" s="115">
        <v>1</v>
      </c>
      <c r="BH72" s="115">
        <v>1</v>
      </c>
      <c r="BI72" s="115">
        <v>1</v>
      </c>
      <c r="BJ72" s="115" t="s">
        <v>201</v>
      </c>
      <c r="BK72" s="115">
        <v>1</v>
      </c>
      <c r="BL72" s="115">
        <v>2</v>
      </c>
      <c r="BM72" s="115">
        <v>2</v>
      </c>
      <c r="BN72" s="115">
        <v>2</v>
      </c>
      <c r="BO72" s="115">
        <v>2</v>
      </c>
      <c r="BP72" s="22">
        <v>2</v>
      </c>
      <c r="BQ72" s="22">
        <v>1</v>
      </c>
      <c r="BR72" s="22">
        <v>1</v>
      </c>
      <c r="BS72" s="22">
        <v>1</v>
      </c>
      <c r="BT72" s="115">
        <v>1</v>
      </c>
      <c r="BU72" s="25">
        <f>SUM(F72:BT72)</f>
        <v>61</v>
      </c>
      <c r="BV72" s="127">
        <f>Arbeitseinsätze_2014!P72</f>
        <v>8</v>
      </c>
      <c r="BW72" s="127">
        <f>BU72+BV72</f>
        <v>69</v>
      </c>
      <c r="BX72" s="133">
        <f>BW72/$BU$5</f>
        <v>0.8625</v>
      </c>
      <c r="BY72" s="275"/>
      <c r="BZ72" s="281">
        <v>11</v>
      </c>
      <c r="CA72" s="284">
        <v>3</v>
      </c>
      <c r="CB72" s="150"/>
    </row>
    <row r="73" spans="1:83" s="53" customFormat="1" ht="16.5" customHeight="1">
      <c r="A73" s="181"/>
      <c r="B73" s="46">
        <v>68</v>
      </c>
      <c r="C73" s="64" t="s">
        <v>207</v>
      </c>
      <c r="D73" s="64" t="s">
        <v>208</v>
      </c>
      <c r="E73" s="81" t="s">
        <v>212</v>
      </c>
      <c r="F73" s="71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84"/>
      <c r="M73" s="22">
        <v>0</v>
      </c>
      <c r="N73" s="22">
        <v>0</v>
      </c>
      <c r="O73" s="22">
        <v>0</v>
      </c>
      <c r="P73" s="22">
        <v>1</v>
      </c>
      <c r="Q73" s="22" t="s">
        <v>201</v>
      </c>
      <c r="R73" s="22" t="s">
        <v>201</v>
      </c>
      <c r="S73" s="22">
        <v>1</v>
      </c>
      <c r="T73" s="22" t="s">
        <v>201</v>
      </c>
      <c r="U73" s="22">
        <v>1</v>
      </c>
      <c r="V73" s="92" t="s">
        <v>201</v>
      </c>
      <c r="W73" s="22" t="s">
        <v>201</v>
      </c>
      <c r="X73" s="22">
        <v>1</v>
      </c>
      <c r="Y73" s="22">
        <v>1</v>
      </c>
      <c r="Z73" s="22" t="s">
        <v>201</v>
      </c>
      <c r="AA73" s="22">
        <v>2</v>
      </c>
      <c r="AB73" s="22">
        <v>1</v>
      </c>
      <c r="AC73" s="22">
        <v>-1</v>
      </c>
      <c r="AD73" s="22" t="s">
        <v>201</v>
      </c>
      <c r="AE73" s="22" t="s">
        <v>201</v>
      </c>
      <c r="AF73" s="22">
        <v>1</v>
      </c>
      <c r="AG73" s="22" t="s">
        <v>201</v>
      </c>
      <c r="AH73" s="22" t="s">
        <v>201</v>
      </c>
      <c r="AI73" s="22" t="s">
        <v>201</v>
      </c>
      <c r="AJ73" s="22" t="s">
        <v>201</v>
      </c>
      <c r="AK73" s="22" t="s">
        <v>201</v>
      </c>
      <c r="AL73" s="22" t="s">
        <v>201</v>
      </c>
      <c r="AM73" s="22" t="s">
        <v>201</v>
      </c>
      <c r="AN73" s="22" t="s">
        <v>201</v>
      </c>
      <c r="AO73" s="22" t="s">
        <v>201</v>
      </c>
      <c r="AP73" s="22">
        <v>1</v>
      </c>
      <c r="AQ73" s="22" t="s">
        <v>201</v>
      </c>
      <c r="AR73" s="22">
        <v>1</v>
      </c>
      <c r="AS73" s="22" t="s">
        <v>201</v>
      </c>
      <c r="AT73" s="22">
        <v>1</v>
      </c>
      <c r="AU73" s="22">
        <v>1</v>
      </c>
      <c r="AV73" s="22">
        <v>1</v>
      </c>
      <c r="AW73" s="22">
        <v>2</v>
      </c>
      <c r="AX73" s="22">
        <v>-1</v>
      </c>
      <c r="AY73" s="22">
        <v>-1</v>
      </c>
      <c r="AZ73" s="22">
        <v>-1</v>
      </c>
      <c r="BA73" s="184"/>
      <c r="BB73" s="184"/>
      <c r="BC73" s="22">
        <v>-1</v>
      </c>
      <c r="BD73" s="22">
        <v>-1</v>
      </c>
      <c r="BE73" s="22">
        <v>1</v>
      </c>
      <c r="BF73" s="22">
        <v>-1</v>
      </c>
      <c r="BG73" s="115">
        <v>1</v>
      </c>
      <c r="BH73" s="115" t="s">
        <v>201</v>
      </c>
      <c r="BI73" s="115">
        <v>-1</v>
      </c>
      <c r="BJ73" s="115">
        <v>-1</v>
      </c>
      <c r="BK73" s="115" t="s">
        <v>201</v>
      </c>
      <c r="BL73" s="115" t="s">
        <v>201</v>
      </c>
      <c r="BM73" s="115" t="s">
        <v>201</v>
      </c>
      <c r="BN73" s="115" t="s">
        <v>201</v>
      </c>
      <c r="BO73" s="115" t="s">
        <v>201</v>
      </c>
      <c r="BP73" s="22">
        <v>-1</v>
      </c>
      <c r="BQ73" s="22">
        <v>1</v>
      </c>
      <c r="BR73" s="22">
        <v>1</v>
      </c>
      <c r="BS73" s="22">
        <v>-1</v>
      </c>
      <c r="BT73" s="115">
        <v>1</v>
      </c>
      <c r="BU73" s="25">
        <f>SUM(F73:BT73)</f>
        <v>10</v>
      </c>
      <c r="BV73" s="127">
        <f>Arbeitseinsätze_2014!P73</f>
        <v>0</v>
      </c>
      <c r="BW73" s="127">
        <f>BU73+BV73</f>
        <v>10</v>
      </c>
      <c r="BX73" s="133">
        <f>BW73/$BU$5</f>
        <v>0.125</v>
      </c>
      <c r="BY73" s="275"/>
      <c r="BZ73" s="281">
        <v>42</v>
      </c>
      <c r="CA73" s="282">
        <v>11</v>
      </c>
      <c r="CB73" s="155"/>
      <c r="CC73" s="155"/>
      <c r="CD73" s="155"/>
      <c r="CE73" s="155"/>
    </row>
    <row r="74" spans="1:80" s="53" customFormat="1" ht="16.5" customHeight="1" thickBot="1">
      <c r="A74" s="182"/>
      <c r="B74" s="23">
        <v>69</v>
      </c>
      <c r="C74" s="29" t="s">
        <v>97</v>
      </c>
      <c r="D74" s="24" t="s">
        <v>98</v>
      </c>
      <c r="E74" s="83" t="s">
        <v>102</v>
      </c>
      <c r="F74" s="71">
        <v>0</v>
      </c>
      <c r="G74" s="22">
        <v>0</v>
      </c>
      <c r="H74" s="22">
        <v>0</v>
      </c>
      <c r="I74" s="22">
        <v>1</v>
      </c>
      <c r="J74" s="22">
        <v>2</v>
      </c>
      <c r="K74" s="22">
        <v>2</v>
      </c>
      <c r="L74" s="185"/>
      <c r="M74" s="22">
        <v>1</v>
      </c>
      <c r="N74" s="22">
        <v>-1</v>
      </c>
      <c r="O74" s="22">
        <v>1</v>
      </c>
      <c r="P74" s="22" t="s">
        <v>201</v>
      </c>
      <c r="Q74" s="22">
        <v>1</v>
      </c>
      <c r="R74" s="22">
        <v>2</v>
      </c>
      <c r="S74" s="22" t="s">
        <v>201</v>
      </c>
      <c r="T74" s="22">
        <v>1</v>
      </c>
      <c r="U74" s="22">
        <v>-1</v>
      </c>
      <c r="V74" s="92">
        <v>1</v>
      </c>
      <c r="W74" s="22" t="s">
        <v>201</v>
      </c>
      <c r="X74" s="22">
        <v>1</v>
      </c>
      <c r="Y74" s="22">
        <v>1</v>
      </c>
      <c r="Z74" s="22">
        <v>-1</v>
      </c>
      <c r="AA74" s="22">
        <v>2</v>
      </c>
      <c r="AB74" s="22">
        <v>-1</v>
      </c>
      <c r="AC74" s="22">
        <v>1</v>
      </c>
      <c r="AD74" s="22">
        <v>2</v>
      </c>
      <c r="AE74" s="22">
        <v>1</v>
      </c>
      <c r="AF74" s="22" t="s">
        <v>201</v>
      </c>
      <c r="AG74" s="22" t="s">
        <v>201</v>
      </c>
      <c r="AH74" s="22">
        <v>1</v>
      </c>
      <c r="AI74" s="22">
        <v>2</v>
      </c>
      <c r="AJ74" s="22">
        <v>-1</v>
      </c>
      <c r="AK74" s="22" t="s">
        <v>201</v>
      </c>
      <c r="AL74" s="22">
        <v>1</v>
      </c>
      <c r="AM74" s="22">
        <v>1</v>
      </c>
      <c r="AN74" s="22">
        <v>-1</v>
      </c>
      <c r="AO74" s="22">
        <v>1</v>
      </c>
      <c r="AP74" s="22">
        <v>1</v>
      </c>
      <c r="AQ74" s="22">
        <v>2</v>
      </c>
      <c r="AR74" s="22">
        <v>1</v>
      </c>
      <c r="AS74" s="22" t="s">
        <v>201</v>
      </c>
      <c r="AT74" s="22">
        <v>-1</v>
      </c>
      <c r="AU74" s="22">
        <v>1</v>
      </c>
      <c r="AV74" s="22">
        <v>1</v>
      </c>
      <c r="AW74" s="22">
        <v>2</v>
      </c>
      <c r="AX74" s="22">
        <v>1</v>
      </c>
      <c r="AY74" s="22">
        <v>1</v>
      </c>
      <c r="AZ74" s="22" t="s">
        <v>201</v>
      </c>
      <c r="BA74" s="185"/>
      <c r="BB74" s="185"/>
      <c r="BC74" s="22">
        <v>1</v>
      </c>
      <c r="BD74" s="22">
        <v>1</v>
      </c>
      <c r="BE74" s="22" t="s">
        <v>201</v>
      </c>
      <c r="BF74" s="22">
        <v>1</v>
      </c>
      <c r="BG74" s="115">
        <v>1</v>
      </c>
      <c r="BH74" s="115">
        <v>1</v>
      </c>
      <c r="BI74" s="115">
        <v>1</v>
      </c>
      <c r="BJ74" s="115">
        <v>1</v>
      </c>
      <c r="BK74" s="115">
        <v>1</v>
      </c>
      <c r="BL74" s="115">
        <v>2</v>
      </c>
      <c r="BM74" s="115">
        <v>2</v>
      </c>
      <c r="BN74" s="115">
        <v>2</v>
      </c>
      <c r="BO74" s="115">
        <v>2</v>
      </c>
      <c r="BP74" s="22" t="s">
        <v>201</v>
      </c>
      <c r="BQ74" s="22">
        <v>1</v>
      </c>
      <c r="BR74" s="22" t="s">
        <v>201</v>
      </c>
      <c r="BS74" s="22">
        <v>-1</v>
      </c>
      <c r="BT74" s="115">
        <v>1</v>
      </c>
      <c r="BU74" s="41">
        <f>SUM(F74:BT74)</f>
        <v>46</v>
      </c>
      <c r="BV74" s="128">
        <f>Arbeitseinsätze_2014!P74</f>
        <v>6</v>
      </c>
      <c r="BW74" s="128">
        <f>BU74+BV74</f>
        <v>52</v>
      </c>
      <c r="BX74" s="125">
        <f>BW74/$BU$5</f>
        <v>0.65</v>
      </c>
      <c r="BY74" s="275"/>
      <c r="BZ74" s="285">
        <v>22</v>
      </c>
      <c r="CA74" s="286">
        <v>5</v>
      </c>
      <c r="CB74" s="150"/>
    </row>
    <row r="75" spans="1:80" s="53" customFormat="1" ht="27.75" customHeight="1" thickBot="1">
      <c r="A75" s="167" t="s">
        <v>206</v>
      </c>
      <c r="B75" s="168"/>
      <c r="C75" s="168"/>
      <c r="D75" s="168"/>
      <c r="E75" s="169"/>
      <c r="F75" s="91">
        <f aca="true" t="shared" si="4" ref="F75:K75">SUM(F6:F74)/F5</f>
        <v>33</v>
      </c>
      <c r="G75" s="59">
        <f t="shared" si="4"/>
        <v>29</v>
      </c>
      <c r="H75" s="59">
        <f t="shared" si="4"/>
        <v>26</v>
      </c>
      <c r="I75" s="59">
        <f t="shared" si="4"/>
        <v>41</v>
      </c>
      <c r="J75" s="59">
        <f t="shared" si="4"/>
        <v>39</v>
      </c>
      <c r="K75" s="59">
        <f t="shared" si="4"/>
        <v>42</v>
      </c>
      <c r="L75" s="67">
        <v>0</v>
      </c>
      <c r="M75" s="59">
        <f>(SUM(M6:M74)+2)/M5</f>
        <v>48</v>
      </c>
      <c r="N75" s="59">
        <f>(SUM(N6:N74)+5)/N5</f>
        <v>44</v>
      </c>
      <c r="O75" s="59">
        <f>(SUM(O6:O74)+3)/O5</f>
        <v>46</v>
      </c>
      <c r="P75" s="59">
        <f>(SUM(P6:P74)+4+P76+P77)/P5</f>
        <v>49</v>
      </c>
      <c r="Q75" s="59">
        <f>(SUM(Q6:Q74)+Q76+Q77+5)/Q5</f>
        <v>48</v>
      </c>
      <c r="R75" s="59">
        <f>(SUM(R6:R74)+R76+R77+2)/R5</f>
        <v>36</v>
      </c>
      <c r="S75" s="59">
        <f>(SUM(S6:S74)+S76+S77+3)/S5</f>
        <v>44</v>
      </c>
      <c r="T75" s="59">
        <f>(SUM(T6:T74)+T76+T77+1)/T5</f>
        <v>45</v>
      </c>
      <c r="U75" s="59">
        <f>(SUM(U6:U74)+U76+U77+8)/U5</f>
        <v>45</v>
      </c>
      <c r="V75" s="95">
        <f>(SUM(V6:V74)+V76+V77)/V5</f>
        <v>54</v>
      </c>
      <c r="W75" s="59">
        <f>(SUM(W6:W74)+W76+W77+1)/W5</f>
        <v>45</v>
      </c>
      <c r="X75" s="59">
        <f>(SUM(X6:X74)+X76+X77+1)/X5</f>
        <v>46</v>
      </c>
      <c r="Y75" s="59">
        <f>(SUM(Y6:Y74)+Y76+Y77+1)/Y5</f>
        <v>52</v>
      </c>
      <c r="Z75" s="59">
        <f>(SUM(Z6:Z74)+Z76+Z77+7)/Z5</f>
        <v>50.5</v>
      </c>
      <c r="AA75" s="59">
        <f>(SUM(AA6:AA74)+AA76+AA77+1)/AA5</f>
        <v>53</v>
      </c>
      <c r="AB75" s="59">
        <f>(SUM(AB6:AB74)+AB76+AB77+5)/AB5</f>
        <v>44</v>
      </c>
      <c r="AC75" s="59">
        <f>(SUM(AC6:AC74)+AC76+AC77)+5/AC5</f>
        <v>48</v>
      </c>
      <c r="AD75" s="59">
        <f>(SUM(AD6:AD74)+AD76+AD77)/AD5</f>
        <v>41.5</v>
      </c>
      <c r="AE75" s="59">
        <f>(SUM(AE6:AE74)+AE76+AE77)+1/AE5</f>
        <v>50</v>
      </c>
      <c r="AF75" s="59">
        <f>(SUM(AF6:AF74)+AF76+AF77)+3/AF5</f>
        <v>35</v>
      </c>
      <c r="AG75" s="59">
        <f>(SUM(AG6:AG74)+AG76+AG77)+1/AG5</f>
        <v>58</v>
      </c>
      <c r="AH75" s="59">
        <f>(SUM(AH6:AH74)+AH76+AH77)/AH5</f>
        <v>47</v>
      </c>
      <c r="AI75" s="59">
        <f>(SUM(AI6:AI74)+AI76+AI77+3)/AI5</f>
        <v>47</v>
      </c>
      <c r="AJ75" s="59">
        <f>(SUM(AJ6:AJ74)+AJ76+AJ77)+4/AJ5</f>
        <v>39</v>
      </c>
      <c r="AK75" s="59">
        <f>(SUM(AK6:AK74)+AK76+AK77)+2/AK5</f>
        <v>42</v>
      </c>
      <c r="AL75" s="59">
        <f>(SUM(AL6:AL74)+AL76+AL77+2)/AL5</f>
        <v>42</v>
      </c>
      <c r="AM75" s="59">
        <f>(SUM(AM6:AM74)+AM76+AM77)+3/AM5</f>
        <v>48</v>
      </c>
      <c r="AN75" s="59">
        <f>(SUM(AN6:AN74)+AN76+AN77+5)/AN5</f>
        <v>44</v>
      </c>
      <c r="AO75" s="59">
        <f>(SUM(AO6:AO74)+AO76+AO77+3)/AO5</f>
        <v>44</v>
      </c>
      <c r="AP75" s="59">
        <f>(SUM(AP6:AP74)+AP76+AP77+1)/AP5</f>
        <v>46</v>
      </c>
      <c r="AQ75" s="59">
        <f>(SUM(AQ6:AQ74)+AQ76+AQ77+1)/AQ5</f>
        <v>45</v>
      </c>
      <c r="AR75" s="59">
        <f>(SUM(AR6:AR74)+AR76+AR77+2)/AR5</f>
        <v>54</v>
      </c>
      <c r="AS75" s="59">
        <f>(SUM(AS6:AS74)+AS76+AS77+4)/AS5</f>
        <v>37.5</v>
      </c>
      <c r="AT75" s="59">
        <f>(SUM(AT6:AT74)+AT76+AT77+5)/AT5</f>
        <v>47</v>
      </c>
      <c r="AU75" s="59">
        <f>(SUM(AU6:AU74)+AU76+AU77+2)/AU5</f>
        <v>47</v>
      </c>
      <c r="AV75" s="59">
        <f>(SUM(AV6:AV74)+AV76+AV77+3)/AV5</f>
        <v>54</v>
      </c>
      <c r="AW75" s="59">
        <f>(SUM(AW6:AW74)+AW76+AW77+5)/AW5</f>
        <v>38</v>
      </c>
      <c r="AX75" s="59">
        <f>(SUM(AX6:AX74)+AX76+AX77+8)/AX5</f>
        <v>49</v>
      </c>
      <c r="AY75" s="59">
        <f>(SUM(AY6:AY74)+AY76+AY77+6)/AY5</f>
        <v>47</v>
      </c>
      <c r="AZ75" s="59">
        <f>(SUM(AZ6:AZ74)+AZ76+AZ77+10)/AZ5</f>
        <v>43</v>
      </c>
      <c r="BA75" s="59">
        <v>0</v>
      </c>
      <c r="BB75" s="59">
        <v>0</v>
      </c>
      <c r="BC75" s="59">
        <f>(SUM(BC6:BC74)+BC76+BC77+4)/BC5</f>
        <v>46</v>
      </c>
      <c r="BD75" s="59">
        <f>(SUM(BD6:BD74)+BD76+BD77+5)/BD5</f>
        <v>51</v>
      </c>
      <c r="BE75" s="59">
        <f>(SUM(BE6:BE74)+BE76+BE77+3)/BE5</f>
        <v>52</v>
      </c>
      <c r="BF75" s="59">
        <f>(SUM(BF6:BF74)+BF76+BF77+5)/BF5</f>
        <v>51</v>
      </c>
      <c r="BG75" s="118">
        <f>(SUM(BG6:BG74)+BG76+BG77+7)/BG5</f>
        <v>50</v>
      </c>
      <c r="BH75" s="118">
        <f>(SUM(BH6:BH74)+BH76+BH77+7)/BH5</f>
        <v>51</v>
      </c>
      <c r="BI75" s="118">
        <f>(SUM(BI6:BI74)+BI76+BI77+3)/BI5</f>
        <v>49</v>
      </c>
      <c r="BJ75" s="118">
        <f>(SUM(BJ6:BJ74)+BJ76+BJ77+1)/BJ5</f>
        <v>54</v>
      </c>
      <c r="BK75" s="118">
        <f aca="true" t="shared" si="5" ref="BC75:BT75">(SUM(BK6:BK74)+BK76+BK77)/BK5</f>
        <v>61</v>
      </c>
      <c r="BL75" s="118">
        <f t="shared" si="5"/>
        <v>60</v>
      </c>
      <c r="BM75" s="118">
        <f t="shared" si="5"/>
        <v>63</v>
      </c>
      <c r="BN75" s="118">
        <f t="shared" si="5"/>
        <v>63</v>
      </c>
      <c r="BO75" s="118">
        <f t="shared" si="5"/>
        <v>63</v>
      </c>
      <c r="BP75" s="59">
        <f>(SUM(BP6:BP74)+BP76+BP77+14)/BP5</f>
        <v>31</v>
      </c>
      <c r="BQ75" s="59">
        <f>(SUM(BQ6:BQ74)+BQ76+BQ77+2)/BQ5</f>
        <v>47</v>
      </c>
      <c r="BR75" s="59">
        <f>(SUM(BR6:BR74)+BR76+BR77+6)/BR5</f>
        <v>44</v>
      </c>
      <c r="BS75" s="59">
        <f>(SUM(BS6:BS74)+BS76+BS77+10)/BS5</f>
        <v>37</v>
      </c>
      <c r="BT75" s="118">
        <f>(SUM(BT6:BT74)+BT76+BT77+10)/BT5</f>
        <v>35</v>
      </c>
      <c r="BU75" s="147">
        <f>SUM(F75:BT75)/$BU$3</f>
        <v>46.2578125</v>
      </c>
      <c r="BV75" s="162" t="s">
        <v>237</v>
      </c>
      <c r="BW75" s="163"/>
      <c r="BX75" s="164"/>
      <c r="BY75" s="163" t="s">
        <v>238</v>
      </c>
      <c r="BZ75" s="277"/>
      <c r="CA75" s="278"/>
      <c r="CB75" s="150"/>
    </row>
    <row r="76" spans="1:80" s="53" customFormat="1" ht="27.75" customHeight="1">
      <c r="A76" s="165"/>
      <c r="B76" s="60"/>
      <c r="C76" s="61"/>
      <c r="D76" s="61"/>
      <c r="E76" s="86"/>
      <c r="F76" s="84"/>
      <c r="G76" s="60"/>
      <c r="H76" s="60"/>
      <c r="I76" s="60"/>
      <c r="J76" s="60"/>
      <c r="K76" s="60"/>
      <c r="L76" s="68"/>
      <c r="M76" s="39"/>
      <c r="N76" s="39"/>
      <c r="O76" s="39"/>
      <c r="P76" s="39"/>
      <c r="Q76" s="39"/>
      <c r="R76" s="39"/>
      <c r="S76" s="39"/>
      <c r="T76" s="39"/>
      <c r="U76" s="39"/>
      <c r="V76" s="94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117"/>
      <c r="BH76" s="117"/>
      <c r="BI76" s="117"/>
      <c r="BJ76" s="117"/>
      <c r="BK76" s="117"/>
      <c r="BL76" s="117"/>
      <c r="BM76" s="117"/>
      <c r="BN76" s="117"/>
      <c r="BO76" s="117"/>
      <c r="BP76" s="39"/>
      <c r="BQ76" s="39"/>
      <c r="BR76" s="39"/>
      <c r="BS76" s="39"/>
      <c r="BT76" s="117"/>
      <c r="BU76" s="25"/>
      <c r="BV76" s="25"/>
      <c r="BW76" s="100"/>
      <c r="BX76" s="122"/>
      <c r="BY76" s="160"/>
      <c r="BZ76" s="144"/>
      <c r="CA76" s="152"/>
      <c r="CB76" s="150"/>
    </row>
    <row r="77" spans="1:80" s="53" customFormat="1" ht="28.5" customHeight="1" thickBot="1">
      <c r="A77" s="166"/>
      <c r="B77" s="62"/>
      <c r="C77" s="63"/>
      <c r="D77" s="63"/>
      <c r="E77" s="87"/>
      <c r="F77" s="85"/>
      <c r="G77" s="62"/>
      <c r="H77" s="62"/>
      <c r="I77" s="62"/>
      <c r="J77" s="62"/>
      <c r="K77" s="62"/>
      <c r="L77" s="69"/>
      <c r="M77" s="40"/>
      <c r="N77" s="40"/>
      <c r="O77" s="40"/>
      <c r="P77" s="40"/>
      <c r="Q77" s="40"/>
      <c r="R77" s="40"/>
      <c r="S77" s="40"/>
      <c r="T77" s="40"/>
      <c r="U77" s="40"/>
      <c r="V77" s="93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116"/>
      <c r="BH77" s="116"/>
      <c r="BI77" s="116"/>
      <c r="BJ77" s="116"/>
      <c r="BK77" s="116"/>
      <c r="BL77" s="116"/>
      <c r="BM77" s="116"/>
      <c r="BN77" s="116"/>
      <c r="BO77" s="116"/>
      <c r="BP77" s="40"/>
      <c r="BQ77" s="40"/>
      <c r="BR77" s="40"/>
      <c r="BS77" s="40"/>
      <c r="BT77" s="116"/>
      <c r="BU77" s="35"/>
      <c r="BV77" s="120"/>
      <c r="BW77" s="101"/>
      <c r="BX77" s="123"/>
      <c r="BY77" s="161"/>
      <c r="BZ77" s="145"/>
      <c r="CA77" s="153"/>
      <c r="CB77" s="150"/>
    </row>
    <row r="78" spans="1:80" s="20" customFormat="1" ht="16.5" customHeight="1">
      <c r="A78" s="19"/>
      <c r="B78" s="56"/>
      <c r="E78" s="21"/>
      <c r="I78" s="1"/>
      <c r="J78" s="1"/>
      <c r="K78" s="1"/>
      <c r="L78" s="3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19"/>
      <c r="BH78" s="119"/>
      <c r="BI78" s="119"/>
      <c r="BJ78" s="119"/>
      <c r="BK78" s="119"/>
      <c r="BL78" s="119"/>
      <c r="BM78" s="119"/>
      <c r="BN78" s="119"/>
      <c r="BO78" s="119"/>
      <c r="BP78" s="1"/>
      <c r="BQ78" s="1"/>
      <c r="BR78" s="1"/>
      <c r="BS78" s="1"/>
      <c r="BT78" s="119"/>
      <c r="BU78" s="26"/>
      <c r="BV78" s="26"/>
      <c r="BW78" s="102"/>
      <c r="BX78" s="124"/>
      <c r="BY78" s="26"/>
      <c r="BZ78" s="146"/>
      <c r="CA78" s="26"/>
      <c r="CB78" s="151"/>
    </row>
    <row r="79" spans="1:80" s="20" customFormat="1" ht="16.5" customHeight="1">
      <c r="A79" s="19"/>
      <c r="B79" s="56"/>
      <c r="E79" s="21"/>
      <c r="I79" s="1"/>
      <c r="J79" s="1"/>
      <c r="K79" s="1"/>
      <c r="L79" s="3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19"/>
      <c r="BH79" s="119"/>
      <c r="BI79" s="119"/>
      <c r="BJ79" s="119"/>
      <c r="BK79" s="119"/>
      <c r="BL79" s="119"/>
      <c r="BM79" s="119"/>
      <c r="BN79" s="119"/>
      <c r="BO79" s="119"/>
      <c r="BP79" s="1"/>
      <c r="BQ79" s="1"/>
      <c r="BR79" s="1"/>
      <c r="BS79" s="1"/>
      <c r="BT79" s="119"/>
      <c r="BU79" s="26"/>
      <c r="BV79" s="26"/>
      <c r="BW79" s="102"/>
      <c r="BX79" s="124"/>
      <c r="BY79" s="26"/>
      <c r="BZ79" s="146"/>
      <c r="CA79" s="26"/>
      <c r="CB79" s="151"/>
    </row>
    <row r="80" spans="1:80" s="20" customFormat="1" ht="16.5" customHeight="1">
      <c r="A80" s="19"/>
      <c r="B80" s="56"/>
      <c r="E80" s="21"/>
      <c r="I80" s="1"/>
      <c r="J80" s="1"/>
      <c r="K80" s="1"/>
      <c r="L80" s="3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19"/>
      <c r="BH80" s="119"/>
      <c r="BI80" s="119"/>
      <c r="BJ80" s="119"/>
      <c r="BK80" s="119"/>
      <c r="BL80" s="119"/>
      <c r="BM80" s="119"/>
      <c r="BN80" s="119"/>
      <c r="BO80" s="119"/>
      <c r="BP80" s="1"/>
      <c r="BQ80" s="1"/>
      <c r="BR80" s="1"/>
      <c r="BS80" s="1"/>
      <c r="BT80" s="119"/>
      <c r="BU80" s="26"/>
      <c r="BV80" s="26"/>
      <c r="BW80" s="102"/>
      <c r="BX80" s="124"/>
      <c r="BY80" s="26"/>
      <c r="BZ80" s="146"/>
      <c r="CA80" s="26"/>
      <c r="CB80" s="151"/>
    </row>
    <row r="81" spans="1:80" s="20" customFormat="1" ht="16.5" customHeight="1">
      <c r="A81" s="19"/>
      <c r="B81" s="56"/>
      <c r="E81" s="21"/>
      <c r="I81" s="1"/>
      <c r="J81" s="1"/>
      <c r="K81" s="1"/>
      <c r="L81" s="3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19"/>
      <c r="BH81" s="119"/>
      <c r="BI81" s="119"/>
      <c r="BJ81" s="119"/>
      <c r="BK81" s="119"/>
      <c r="BL81" s="119"/>
      <c r="BM81" s="119"/>
      <c r="BN81" s="119"/>
      <c r="BO81" s="119"/>
      <c r="BP81" s="1"/>
      <c r="BQ81" s="1"/>
      <c r="BR81" s="1"/>
      <c r="BS81" s="1"/>
      <c r="BT81" s="119"/>
      <c r="BU81" s="26"/>
      <c r="BV81" s="26"/>
      <c r="BW81" s="102"/>
      <c r="BX81" s="124"/>
      <c r="BY81" s="26"/>
      <c r="BZ81" s="146"/>
      <c r="CA81" s="26"/>
      <c r="CB81" s="151"/>
    </row>
    <row r="82" spans="1:80" s="20" customFormat="1" ht="16.5" customHeight="1">
      <c r="A82" s="13"/>
      <c r="B82" s="57"/>
      <c r="C82" s="1"/>
      <c r="D82" s="1"/>
      <c r="E82" s="2"/>
      <c r="F82" s="1"/>
      <c r="G82" s="1"/>
      <c r="H82" s="1"/>
      <c r="I82" s="1"/>
      <c r="J82" s="1"/>
      <c r="K82" s="1"/>
      <c r="L82" s="3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19"/>
      <c r="BH82" s="119"/>
      <c r="BI82" s="119"/>
      <c r="BJ82" s="119"/>
      <c r="BK82" s="119"/>
      <c r="BL82" s="119"/>
      <c r="BM82" s="119"/>
      <c r="BN82" s="119"/>
      <c r="BO82" s="119"/>
      <c r="BP82" s="1"/>
      <c r="BQ82" s="1"/>
      <c r="BR82" s="1"/>
      <c r="BS82" s="1"/>
      <c r="BT82" s="119"/>
      <c r="BU82" s="26"/>
      <c r="BV82" s="26"/>
      <c r="BW82" s="102"/>
      <c r="BX82" s="124"/>
      <c r="BY82" s="26"/>
      <c r="BZ82" s="146"/>
      <c r="CA82" s="26"/>
      <c r="CB82" s="151"/>
    </row>
    <row r="83" spans="1:80" s="20" customFormat="1" ht="12.75">
      <c r="A83" s="13"/>
      <c r="B83" s="57"/>
      <c r="C83" s="1"/>
      <c r="D83" s="1"/>
      <c r="E83" s="2"/>
      <c r="F83" s="1"/>
      <c r="G83" s="1"/>
      <c r="H83" s="1"/>
      <c r="I83" s="1"/>
      <c r="J83" s="1"/>
      <c r="K83" s="1"/>
      <c r="L83" s="3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19"/>
      <c r="BH83" s="119"/>
      <c r="BI83" s="119"/>
      <c r="BJ83" s="119"/>
      <c r="BK83" s="119"/>
      <c r="BL83" s="119"/>
      <c r="BM83" s="119"/>
      <c r="BN83" s="119"/>
      <c r="BO83" s="119"/>
      <c r="BP83" s="1"/>
      <c r="BQ83" s="1"/>
      <c r="BR83" s="1"/>
      <c r="BS83" s="1"/>
      <c r="BT83" s="119"/>
      <c r="BU83" s="26"/>
      <c r="BV83" s="26"/>
      <c r="BW83" s="102"/>
      <c r="BX83" s="124"/>
      <c r="BY83" s="26"/>
      <c r="BZ83" s="146"/>
      <c r="CA83" s="26"/>
      <c r="CB83" s="151"/>
    </row>
    <row r="84" spans="1:80" s="20" customFormat="1" ht="12.75">
      <c r="A84" s="13"/>
      <c r="B84" s="57"/>
      <c r="C84" s="1"/>
      <c r="D84" s="1"/>
      <c r="E84" s="2"/>
      <c r="F84" s="1"/>
      <c r="G84" s="1"/>
      <c r="H84" s="1"/>
      <c r="I84" s="1"/>
      <c r="J84" s="1"/>
      <c r="K84" s="1"/>
      <c r="L84" s="3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19"/>
      <c r="BH84" s="119"/>
      <c r="BI84" s="119"/>
      <c r="BJ84" s="119"/>
      <c r="BK84" s="119"/>
      <c r="BL84" s="119"/>
      <c r="BM84" s="119"/>
      <c r="BN84" s="119"/>
      <c r="BO84" s="119"/>
      <c r="BP84" s="1"/>
      <c r="BQ84" s="1"/>
      <c r="BR84" s="1"/>
      <c r="BS84" s="1"/>
      <c r="BT84" s="119"/>
      <c r="BU84" s="26"/>
      <c r="BV84" s="26"/>
      <c r="BW84" s="102"/>
      <c r="BX84" s="124"/>
      <c r="BY84" s="26"/>
      <c r="BZ84" s="146"/>
      <c r="CA84" s="26"/>
      <c r="CB84" s="151"/>
    </row>
    <row r="85" spans="1:80" s="20" customFormat="1" ht="12.75">
      <c r="A85" s="13"/>
      <c r="B85" s="57"/>
      <c r="C85" s="1"/>
      <c r="D85" s="1"/>
      <c r="E85" s="2"/>
      <c r="F85" s="1"/>
      <c r="G85" s="1"/>
      <c r="H85" s="1"/>
      <c r="I85" s="1"/>
      <c r="J85" s="1"/>
      <c r="K85" s="1"/>
      <c r="L85" s="3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19"/>
      <c r="BH85" s="119"/>
      <c r="BI85" s="119"/>
      <c r="BJ85" s="119"/>
      <c r="BK85" s="119"/>
      <c r="BL85" s="119"/>
      <c r="BM85" s="119"/>
      <c r="BN85" s="119"/>
      <c r="BO85" s="119"/>
      <c r="BP85" s="1"/>
      <c r="BQ85" s="1"/>
      <c r="BR85" s="1"/>
      <c r="BS85" s="1"/>
      <c r="BT85" s="119"/>
      <c r="BU85" s="26"/>
      <c r="BV85" s="26"/>
      <c r="BW85" s="102"/>
      <c r="BX85" s="124"/>
      <c r="BY85" s="26"/>
      <c r="BZ85" s="146"/>
      <c r="CA85" s="26"/>
      <c r="CB85" s="151"/>
    </row>
    <row r="86" spans="1:80" s="20" customFormat="1" ht="12.75">
      <c r="A86" s="13"/>
      <c r="B86" s="57"/>
      <c r="C86" s="1"/>
      <c r="D86" s="1"/>
      <c r="E86" s="2"/>
      <c r="F86" s="1"/>
      <c r="G86" s="1"/>
      <c r="H86" s="1"/>
      <c r="I86" s="1"/>
      <c r="J86" s="1"/>
      <c r="K86" s="1"/>
      <c r="L86" s="3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19"/>
      <c r="BH86" s="119"/>
      <c r="BI86" s="119"/>
      <c r="BJ86" s="119"/>
      <c r="BK86" s="119"/>
      <c r="BL86" s="119"/>
      <c r="BM86" s="119"/>
      <c r="BN86" s="119"/>
      <c r="BO86" s="119"/>
      <c r="BP86" s="1"/>
      <c r="BQ86" s="1"/>
      <c r="BR86" s="1"/>
      <c r="BS86" s="1"/>
      <c r="BT86" s="119"/>
      <c r="BU86" s="26"/>
      <c r="BV86" s="26"/>
      <c r="BW86" s="102"/>
      <c r="BX86" s="124"/>
      <c r="BY86" s="26"/>
      <c r="BZ86" s="146"/>
      <c r="CA86" s="26"/>
      <c r="CB86" s="151"/>
    </row>
    <row r="87" spans="1:80" s="20" customFormat="1" ht="12.75">
      <c r="A87" s="13"/>
      <c r="B87" s="57"/>
      <c r="C87" s="1"/>
      <c r="D87" s="1"/>
      <c r="E87" s="2"/>
      <c r="F87" s="1"/>
      <c r="G87" s="1"/>
      <c r="H87" s="1"/>
      <c r="I87" s="1"/>
      <c r="J87" s="1"/>
      <c r="K87" s="1"/>
      <c r="L87" s="3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19"/>
      <c r="BH87" s="119"/>
      <c r="BI87" s="119"/>
      <c r="BJ87" s="119"/>
      <c r="BK87" s="119"/>
      <c r="BL87" s="119"/>
      <c r="BM87" s="119"/>
      <c r="BN87" s="119"/>
      <c r="BO87" s="119"/>
      <c r="BP87" s="1"/>
      <c r="BQ87" s="1"/>
      <c r="BR87" s="1"/>
      <c r="BS87" s="1"/>
      <c r="BT87" s="119"/>
      <c r="BU87" s="26"/>
      <c r="BV87" s="26"/>
      <c r="BW87" s="102"/>
      <c r="BX87" s="124"/>
      <c r="BY87" s="26"/>
      <c r="BZ87" s="146"/>
      <c r="CA87" s="26"/>
      <c r="CB87" s="151"/>
    </row>
    <row r="88" spans="1:80" s="20" customFormat="1" ht="12.75">
      <c r="A88" s="13"/>
      <c r="B88" s="57"/>
      <c r="C88" s="1"/>
      <c r="D88" s="1"/>
      <c r="E88" s="2"/>
      <c r="F88" s="1"/>
      <c r="G88" s="1"/>
      <c r="H88" s="1"/>
      <c r="I88" s="1"/>
      <c r="J88" s="1"/>
      <c r="K88" s="1"/>
      <c r="L88" s="3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19"/>
      <c r="BH88" s="119"/>
      <c r="BI88" s="119"/>
      <c r="BJ88" s="119"/>
      <c r="BK88" s="119"/>
      <c r="BL88" s="119"/>
      <c r="BM88" s="119"/>
      <c r="BN88" s="119"/>
      <c r="BO88" s="119"/>
      <c r="BP88" s="1"/>
      <c r="BQ88" s="1"/>
      <c r="BR88" s="1"/>
      <c r="BS88" s="1"/>
      <c r="BT88" s="119"/>
      <c r="BU88" s="26"/>
      <c r="BV88" s="26"/>
      <c r="BW88" s="102"/>
      <c r="BX88" s="124"/>
      <c r="BY88" s="26"/>
      <c r="BZ88" s="146"/>
      <c r="CA88" s="26"/>
      <c r="CB88" s="151"/>
    </row>
    <row r="89" spans="1:80" s="20" customFormat="1" ht="12.75">
      <c r="A89" s="13"/>
      <c r="B89" s="57"/>
      <c r="C89" s="1"/>
      <c r="D89" s="1"/>
      <c r="E89" s="2"/>
      <c r="F89" s="1"/>
      <c r="G89" s="1"/>
      <c r="H89" s="1"/>
      <c r="I89" s="1"/>
      <c r="J89" s="1"/>
      <c r="K89" s="1"/>
      <c r="L89" s="3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19"/>
      <c r="BH89" s="119"/>
      <c r="BI89" s="119"/>
      <c r="BJ89" s="119"/>
      <c r="BK89" s="119"/>
      <c r="BL89" s="119"/>
      <c r="BM89" s="119"/>
      <c r="BN89" s="119"/>
      <c r="BO89" s="119"/>
      <c r="BP89" s="1"/>
      <c r="BQ89" s="1"/>
      <c r="BR89" s="1"/>
      <c r="BS89" s="1"/>
      <c r="BT89" s="119"/>
      <c r="BU89" s="26"/>
      <c r="BV89" s="26"/>
      <c r="BW89" s="102"/>
      <c r="BX89" s="124"/>
      <c r="BY89" s="26"/>
      <c r="BZ89" s="146"/>
      <c r="CA89" s="26"/>
      <c r="CB89" s="151"/>
    </row>
    <row r="90" spans="1:80" s="20" customFormat="1" ht="12.75">
      <c r="A90" s="13"/>
      <c r="B90" s="57"/>
      <c r="C90" s="1"/>
      <c r="D90" s="1"/>
      <c r="E90" s="2"/>
      <c r="F90" s="1"/>
      <c r="G90" s="1"/>
      <c r="H90" s="1"/>
      <c r="I90" s="1"/>
      <c r="J90" s="1"/>
      <c r="K90" s="1"/>
      <c r="L90" s="3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19"/>
      <c r="BH90" s="119"/>
      <c r="BI90" s="119"/>
      <c r="BJ90" s="119"/>
      <c r="BK90" s="119"/>
      <c r="BL90" s="119"/>
      <c r="BM90" s="119"/>
      <c r="BN90" s="119"/>
      <c r="BO90" s="119"/>
      <c r="BP90" s="1"/>
      <c r="BQ90" s="1"/>
      <c r="BR90" s="1"/>
      <c r="BS90" s="1"/>
      <c r="BT90" s="119"/>
      <c r="BU90" s="26"/>
      <c r="BV90" s="26"/>
      <c r="BW90" s="102"/>
      <c r="BX90" s="124"/>
      <c r="BY90" s="26"/>
      <c r="BZ90" s="146"/>
      <c r="CA90" s="26"/>
      <c r="CB90" s="151"/>
    </row>
    <row r="91" spans="1:80" s="20" customFormat="1" ht="12.75">
      <c r="A91" s="13"/>
      <c r="B91" s="57"/>
      <c r="C91" s="1"/>
      <c r="D91" s="1"/>
      <c r="E91" s="2"/>
      <c r="F91" s="1"/>
      <c r="G91" s="1"/>
      <c r="H91" s="1"/>
      <c r="I91" s="1"/>
      <c r="J91" s="1"/>
      <c r="K91" s="1"/>
      <c r="L91" s="3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19"/>
      <c r="BH91" s="119"/>
      <c r="BI91" s="119"/>
      <c r="BJ91" s="119"/>
      <c r="BK91" s="119"/>
      <c r="BL91" s="119"/>
      <c r="BM91" s="119"/>
      <c r="BN91" s="119"/>
      <c r="BO91" s="119"/>
      <c r="BP91" s="1"/>
      <c r="BQ91" s="1"/>
      <c r="BR91" s="1"/>
      <c r="BS91" s="1"/>
      <c r="BT91" s="119"/>
      <c r="BU91" s="26"/>
      <c r="BV91" s="26"/>
      <c r="BW91" s="102"/>
      <c r="BX91" s="124"/>
      <c r="BY91" s="26"/>
      <c r="BZ91" s="146"/>
      <c r="CA91" s="26"/>
      <c r="CB91" s="151"/>
    </row>
    <row r="92" spans="1:80" s="20" customFormat="1" ht="12.75">
      <c r="A92" s="13"/>
      <c r="B92" s="57"/>
      <c r="C92" s="1"/>
      <c r="D92" s="1"/>
      <c r="E92" s="2"/>
      <c r="F92" s="1"/>
      <c r="G92" s="1"/>
      <c r="H92" s="1"/>
      <c r="I92" s="1"/>
      <c r="J92" s="1"/>
      <c r="K92" s="1"/>
      <c r="L92" s="3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19"/>
      <c r="BH92" s="119"/>
      <c r="BI92" s="119"/>
      <c r="BJ92" s="119"/>
      <c r="BK92" s="119"/>
      <c r="BL92" s="119"/>
      <c r="BM92" s="119"/>
      <c r="BN92" s="119"/>
      <c r="BO92" s="119"/>
      <c r="BP92" s="1"/>
      <c r="BQ92" s="1"/>
      <c r="BR92" s="1"/>
      <c r="BS92" s="1"/>
      <c r="BT92" s="119"/>
      <c r="BU92" s="26"/>
      <c r="BV92" s="26"/>
      <c r="BW92" s="102"/>
      <c r="BX92" s="124"/>
      <c r="BY92" s="26"/>
      <c r="BZ92" s="146"/>
      <c r="CA92" s="26"/>
      <c r="CB92" s="151"/>
    </row>
    <row r="93" spans="1:80" s="20" customFormat="1" ht="12.75">
      <c r="A93" s="13"/>
      <c r="B93" s="57"/>
      <c r="C93" s="1"/>
      <c r="D93" s="1"/>
      <c r="E93" s="2"/>
      <c r="F93" s="1"/>
      <c r="G93" s="1"/>
      <c r="H93" s="1"/>
      <c r="I93" s="1"/>
      <c r="J93" s="1"/>
      <c r="K93" s="1"/>
      <c r="L93" s="3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19"/>
      <c r="BH93" s="119"/>
      <c r="BI93" s="119"/>
      <c r="BJ93" s="119"/>
      <c r="BK93" s="119"/>
      <c r="BL93" s="119"/>
      <c r="BM93" s="119"/>
      <c r="BN93" s="119"/>
      <c r="BO93" s="119"/>
      <c r="BP93" s="1"/>
      <c r="BQ93" s="1"/>
      <c r="BR93" s="1"/>
      <c r="BS93" s="1"/>
      <c r="BT93" s="119"/>
      <c r="BU93" s="26"/>
      <c r="BV93" s="26"/>
      <c r="BW93" s="102"/>
      <c r="BX93" s="124"/>
      <c r="BY93" s="26"/>
      <c r="BZ93" s="146"/>
      <c r="CA93" s="26"/>
      <c r="CB93" s="151"/>
    </row>
    <row r="94" spans="1:80" s="20" customFormat="1" ht="12.75">
      <c r="A94" s="13"/>
      <c r="B94" s="57"/>
      <c r="C94" s="1"/>
      <c r="D94" s="1"/>
      <c r="E94" s="2"/>
      <c r="F94" s="1"/>
      <c r="G94" s="1"/>
      <c r="H94" s="1"/>
      <c r="I94" s="1"/>
      <c r="J94" s="1"/>
      <c r="K94" s="1"/>
      <c r="L94" s="3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19"/>
      <c r="BH94" s="119"/>
      <c r="BI94" s="119"/>
      <c r="BJ94" s="119"/>
      <c r="BK94" s="119"/>
      <c r="BL94" s="119"/>
      <c r="BM94" s="119"/>
      <c r="BN94" s="119"/>
      <c r="BO94" s="119"/>
      <c r="BP94" s="1"/>
      <c r="BQ94" s="1"/>
      <c r="BR94" s="1"/>
      <c r="BS94" s="1"/>
      <c r="BT94" s="119"/>
      <c r="BU94" s="26"/>
      <c r="BV94" s="26"/>
      <c r="BW94" s="102"/>
      <c r="BX94" s="124"/>
      <c r="BY94" s="26"/>
      <c r="BZ94" s="146"/>
      <c r="CA94" s="26"/>
      <c r="CB94" s="151"/>
    </row>
    <row r="95" spans="1:80" s="20" customFormat="1" ht="12.75">
      <c r="A95" s="13"/>
      <c r="B95" s="57"/>
      <c r="C95" s="1"/>
      <c r="D95" s="1"/>
      <c r="E95" s="2"/>
      <c r="F95" s="1"/>
      <c r="G95" s="1"/>
      <c r="H95" s="1"/>
      <c r="I95" s="1"/>
      <c r="J95" s="1"/>
      <c r="K95" s="1"/>
      <c r="L95" s="3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19"/>
      <c r="BH95" s="119"/>
      <c r="BI95" s="119"/>
      <c r="BJ95" s="119"/>
      <c r="BK95" s="119"/>
      <c r="BL95" s="119"/>
      <c r="BM95" s="119"/>
      <c r="BN95" s="119"/>
      <c r="BO95" s="119"/>
      <c r="BP95" s="1"/>
      <c r="BQ95" s="1"/>
      <c r="BR95" s="1"/>
      <c r="BS95" s="1"/>
      <c r="BT95" s="119"/>
      <c r="BU95" s="26"/>
      <c r="BV95" s="26"/>
      <c r="BW95" s="102"/>
      <c r="BX95" s="124"/>
      <c r="BY95" s="26"/>
      <c r="BZ95" s="146"/>
      <c r="CA95" s="26"/>
      <c r="CB95" s="151"/>
    </row>
    <row r="96" spans="1:80" s="20" customFormat="1" ht="12.75">
      <c r="A96" s="13"/>
      <c r="B96" s="57"/>
      <c r="C96" s="1"/>
      <c r="D96" s="1"/>
      <c r="E96" s="2"/>
      <c r="F96" s="1"/>
      <c r="G96" s="1"/>
      <c r="H96" s="1"/>
      <c r="I96" s="1"/>
      <c r="J96" s="1"/>
      <c r="K96" s="1"/>
      <c r="L96" s="3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19"/>
      <c r="BH96" s="119"/>
      <c r="BI96" s="119"/>
      <c r="BJ96" s="119"/>
      <c r="BK96" s="119"/>
      <c r="BL96" s="119"/>
      <c r="BM96" s="119"/>
      <c r="BN96" s="119"/>
      <c r="BO96" s="119"/>
      <c r="BP96" s="1"/>
      <c r="BQ96" s="1"/>
      <c r="BR96" s="1"/>
      <c r="BS96" s="1"/>
      <c r="BT96" s="119"/>
      <c r="BU96" s="26"/>
      <c r="BV96" s="26"/>
      <c r="BW96" s="102"/>
      <c r="BX96" s="124"/>
      <c r="BY96" s="26"/>
      <c r="BZ96" s="146"/>
      <c r="CA96" s="26"/>
      <c r="CB96" s="151"/>
    </row>
    <row r="97" spans="1:80" s="20" customFormat="1" ht="12.75">
      <c r="A97" s="13"/>
      <c r="B97" s="57"/>
      <c r="C97" s="1"/>
      <c r="D97" s="1"/>
      <c r="E97" s="2"/>
      <c r="F97" s="1"/>
      <c r="G97" s="1"/>
      <c r="H97" s="1"/>
      <c r="I97" s="1"/>
      <c r="J97" s="1"/>
      <c r="K97" s="1"/>
      <c r="L97" s="3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19"/>
      <c r="BH97" s="119"/>
      <c r="BI97" s="119"/>
      <c r="BJ97" s="119"/>
      <c r="BK97" s="119"/>
      <c r="BL97" s="119"/>
      <c r="BM97" s="119"/>
      <c r="BN97" s="119"/>
      <c r="BO97" s="119"/>
      <c r="BP97" s="1"/>
      <c r="BQ97" s="1"/>
      <c r="BR97" s="1"/>
      <c r="BS97" s="1"/>
      <c r="BT97" s="119"/>
      <c r="BU97" s="26"/>
      <c r="BV97" s="26"/>
      <c r="BW97" s="102"/>
      <c r="BX97" s="124"/>
      <c r="BY97" s="26"/>
      <c r="BZ97" s="146"/>
      <c r="CA97" s="26"/>
      <c r="CB97" s="151"/>
    </row>
    <row r="98" spans="1:80" s="20" customFormat="1" ht="12.75">
      <c r="A98" s="13"/>
      <c r="B98" s="57"/>
      <c r="C98" s="1"/>
      <c r="D98" s="1"/>
      <c r="E98" s="2"/>
      <c r="F98" s="1"/>
      <c r="G98" s="1"/>
      <c r="H98" s="1"/>
      <c r="I98" s="1"/>
      <c r="J98" s="1"/>
      <c r="K98" s="1"/>
      <c r="L98" s="3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19"/>
      <c r="BH98" s="119"/>
      <c r="BI98" s="119"/>
      <c r="BJ98" s="119"/>
      <c r="BK98" s="119"/>
      <c r="BL98" s="119"/>
      <c r="BM98" s="119"/>
      <c r="BN98" s="119"/>
      <c r="BO98" s="119"/>
      <c r="BP98" s="1"/>
      <c r="BQ98" s="1"/>
      <c r="BR98" s="1"/>
      <c r="BS98" s="1"/>
      <c r="BT98" s="119"/>
      <c r="BU98" s="26"/>
      <c r="BV98" s="26"/>
      <c r="BW98" s="102"/>
      <c r="BX98" s="124"/>
      <c r="BY98" s="26"/>
      <c r="BZ98" s="146"/>
      <c r="CA98" s="26"/>
      <c r="CB98" s="151"/>
    </row>
    <row r="99" spans="1:80" s="20" customFormat="1" ht="12.75">
      <c r="A99" s="13"/>
      <c r="B99" s="57"/>
      <c r="C99" s="1"/>
      <c r="D99" s="1"/>
      <c r="E99" s="2"/>
      <c r="F99" s="1"/>
      <c r="G99" s="1"/>
      <c r="H99" s="1"/>
      <c r="I99" s="1"/>
      <c r="J99" s="1"/>
      <c r="K99" s="1"/>
      <c r="L99" s="3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19"/>
      <c r="BH99" s="119"/>
      <c r="BI99" s="119"/>
      <c r="BJ99" s="119"/>
      <c r="BK99" s="119"/>
      <c r="BL99" s="119"/>
      <c r="BM99" s="119"/>
      <c r="BN99" s="119"/>
      <c r="BO99" s="119"/>
      <c r="BP99" s="1"/>
      <c r="BQ99" s="1"/>
      <c r="BR99" s="1"/>
      <c r="BS99" s="1"/>
      <c r="BT99" s="119"/>
      <c r="BU99" s="26"/>
      <c r="BV99" s="26"/>
      <c r="BW99" s="102"/>
      <c r="BX99" s="124"/>
      <c r="BY99" s="26"/>
      <c r="BZ99" s="146"/>
      <c r="CA99" s="26"/>
      <c r="CB99" s="151"/>
    </row>
    <row r="100" spans="1:80" s="20" customFormat="1" ht="12.75">
      <c r="A100" s="13"/>
      <c r="B100" s="57"/>
      <c r="C100" s="1"/>
      <c r="D100" s="1"/>
      <c r="E100" s="2"/>
      <c r="F100" s="1"/>
      <c r="G100" s="1"/>
      <c r="H100" s="1"/>
      <c r="I100" s="1"/>
      <c r="J100" s="1"/>
      <c r="K100" s="1"/>
      <c r="L100" s="3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19"/>
      <c r="BH100" s="119"/>
      <c r="BI100" s="119"/>
      <c r="BJ100" s="119"/>
      <c r="BK100" s="119"/>
      <c r="BL100" s="119"/>
      <c r="BM100" s="119"/>
      <c r="BN100" s="119"/>
      <c r="BO100" s="119"/>
      <c r="BP100" s="1"/>
      <c r="BQ100" s="1"/>
      <c r="BR100" s="1"/>
      <c r="BS100" s="1"/>
      <c r="BT100" s="119"/>
      <c r="BU100" s="26"/>
      <c r="BV100" s="26"/>
      <c r="BW100" s="102"/>
      <c r="BX100" s="124"/>
      <c r="BY100" s="26"/>
      <c r="BZ100" s="146"/>
      <c r="CA100" s="26"/>
      <c r="CB100" s="151"/>
    </row>
    <row r="101" spans="1:80" s="20" customFormat="1" ht="12.75">
      <c r="A101" s="13"/>
      <c r="B101" s="57"/>
      <c r="C101" s="1"/>
      <c r="D101" s="1"/>
      <c r="E101" s="2"/>
      <c r="F101" s="1"/>
      <c r="G101" s="1"/>
      <c r="H101" s="1"/>
      <c r="I101" s="1"/>
      <c r="J101" s="1"/>
      <c r="K101" s="1"/>
      <c r="L101" s="3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19"/>
      <c r="BH101" s="119"/>
      <c r="BI101" s="119"/>
      <c r="BJ101" s="119"/>
      <c r="BK101" s="119"/>
      <c r="BL101" s="119"/>
      <c r="BM101" s="119"/>
      <c r="BN101" s="119"/>
      <c r="BO101" s="119"/>
      <c r="BP101" s="1"/>
      <c r="BQ101" s="1"/>
      <c r="BR101" s="1"/>
      <c r="BS101" s="1"/>
      <c r="BT101" s="119"/>
      <c r="BU101" s="26"/>
      <c r="BV101" s="26"/>
      <c r="BW101" s="102"/>
      <c r="BX101" s="124"/>
      <c r="BY101" s="26"/>
      <c r="BZ101" s="146"/>
      <c r="CA101" s="26"/>
      <c r="CB101" s="151"/>
    </row>
    <row r="102" spans="1:80" s="20" customFormat="1" ht="12.75">
      <c r="A102" s="13"/>
      <c r="B102" s="57"/>
      <c r="C102" s="1"/>
      <c r="D102" s="1"/>
      <c r="E102" s="2"/>
      <c r="F102" s="1"/>
      <c r="G102" s="1"/>
      <c r="H102" s="1"/>
      <c r="I102" s="1"/>
      <c r="J102" s="1"/>
      <c r="K102" s="1"/>
      <c r="L102" s="3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19"/>
      <c r="BH102" s="119"/>
      <c r="BI102" s="119"/>
      <c r="BJ102" s="119"/>
      <c r="BK102" s="119"/>
      <c r="BL102" s="119"/>
      <c r="BM102" s="119"/>
      <c r="BN102" s="119"/>
      <c r="BO102" s="119"/>
      <c r="BP102" s="1"/>
      <c r="BQ102" s="1"/>
      <c r="BR102" s="1"/>
      <c r="BS102" s="1"/>
      <c r="BT102" s="119"/>
      <c r="BU102" s="26"/>
      <c r="BV102" s="26"/>
      <c r="BW102" s="102"/>
      <c r="BX102" s="124"/>
      <c r="BY102" s="26"/>
      <c r="BZ102" s="146"/>
      <c r="CA102" s="26"/>
      <c r="CB102" s="151"/>
    </row>
    <row r="103" spans="1:80" s="20" customFormat="1" ht="12.75">
      <c r="A103" s="13"/>
      <c r="B103" s="57"/>
      <c r="C103" s="1"/>
      <c r="D103" s="1"/>
      <c r="E103" s="2"/>
      <c r="F103" s="1"/>
      <c r="G103" s="1"/>
      <c r="H103" s="1"/>
      <c r="I103" s="1"/>
      <c r="J103" s="1"/>
      <c r="K103" s="1"/>
      <c r="L103" s="3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19"/>
      <c r="BH103" s="119"/>
      <c r="BI103" s="119"/>
      <c r="BJ103" s="119"/>
      <c r="BK103" s="119"/>
      <c r="BL103" s="119"/>
      <c r="BM103" s="119"/>
      <c r="BN103" s="119"/>
      <c r="BO103" s="119"/>
      <c r="BP103" s="1"/>
      <c r="BQ103" s="1"/>
      <c r="BR103" s="1"/>
      <c r="BS103" s="1"/>
      <c r="BT103" s="119"/>
      <c r="BU103" s="26"/>
      <c r="BV103" s="26"/>
      <c r="BW103" s="102"/>
      <c r="BX103" s="124"/>
      <c r="BY103" s="26"/>
      <c r="BZ103" s="146"/>
      <c r="CA103" s="26"/>
      <c r="CB103" s="151"/>
    </row>
    <row r="104" spans="1:80" s="20" customFormat="1" ht="12.75">
      <c r="A104" s="13"/>
      <c r="B104" s="57"/>
      <c r="C104" s="1"/>
      <c r="D104" s="1"/>
      <c r="E104" s="2"/>
      <c r="F104" s="1"/>
      <c r="G104" s="1"/>
      <c r="H104" s="1"/>
      <c r="I104" s="1"/>
      <c r="J104" s="1"/>
      <c r="K104" s="1"/>
      <c r="L104" s="3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19"/>
      <c r="BH104" s="119"/>
      <c r="BI104" s="119"/>
      <c r="BJ104" s="119"/>
      <c r="BK104" s="119"/>
      <c r="BL104" s="119"/>
      <c r="BM104" s="119"/>
      <c r="BN104" s="119"/>
      <c r="BO104" s="119"/>
      <c r="BP104" s="1"/>
      <c r="BQ104" s="1"/>
      <c r="BR104" s="1"/>
      <c r="BS104" s="1"/>
      <c r="BT104" s="119"/>
      <c r="BU104" s="26"/>
      <c r="BV104" s="26"/>
      <c r="BW104" s="102"/>
      <c r="BX104" s="124"/>
      <c r="BY104" s="26"/>
      <c r="BZ104" s="146"/>
      <c r="CA104" s="26"/>
      <c r="CB104" s="151"/>
    </row>
    <row r="105" spans="1:80" s="20" customFormat="1" ht="12.75">
      <c r="A105" s="13"/>
      <c r="B105" s="57"/>
      <c r="C105" s="1"/>
      <c r="D105" s="1"/>
      <c r="E105" s="2"/>
      <c r="F105" s="1"/>
      <c r="G105" s="1"/>
      <c r="H105" s="1"/>
      <c r="I105" s="1"/>
      <c r="J105" s="1"/>
      <c r="K105" s="1"/>
      <c r="L105" s="3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"/>
      <c r="BQ105" s="1"/>
      <c r="BR105" s="1"/>
      <c r="BS105" s="1"/>
      <c r="BT105" s="119"/>
      <c r="BU105" s="26"/>
      <c r="BV105" s="26"/>
      <c r="BW105" s="102"/>
      <c r="BX105" s="124"/>
      <c r="BY105" s="26"/>
      <c r="BZ105" s="146"/>
      <c r="CA105" s="26"/>
      <c r="CB105" s="151"/>
    </row>
    <row r="106" spans="1:80" s="20" customFormat="1" ht="12.75">
      <c r="A106" s="13"/>
      <c r="B106" s="57"/>
      <c r="C106" s="1"/>
      <c r="D106" s="1"/>
      <c r="E106" s="2"/>
      <c r="F106" s="1"/>
      <c r="G106" s="1"/>
      <c r="H106" s="1"/>
      <c r="I106" s="1"/>
      <c r="J106" s="1"/>
      <c r="K106" s="1"/>
      <c r="L106" s="3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"/>
      <c r="BQ106" s="1"/>
      <c r="BR106" s="1"/>
      <c r="BS106" s="1"/>
      <c r="BT106" s="119"/>
      <c r="BU106" s="26"/>
      <c r="BV106" s="26"/>
      <c r="BW106" s="102"/>
      <c r="BX106" s="124"/>
      <c r="BY106" s="26"/>
      <c r="BZ106" s="146"/>
      <c r="CA106" s="26"/>
      <c r="CB106" s="151"/>
    </row>
    <row r="107" spans="1:80" s="20" customFormat="1" ht="12.75">
      <c r="A107" s="13"/>
      <c r="B107" s="57"/>
      <c r="C107" s="1"/>
      <c r="D107" s="1"/>
      <c r="E107" s="2"/>
      <c r="F107" s="1"/>
      <c r="G107" s="1"/>
      <c r="H107" s="1"/>
      <c r="I107" s="1"/>
      <c r="J107" s="1"/>
      <c r="K107" s="1"/>
      <c r="L107" s="3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19"/>
      <c r="BH107" s="119"/>
      <c r="BI107" s="119"/>
      <c r="BJ107" s="119"/>
      <c r="BK107" s="119"/>
      <c r="BL107" s="119"/>
      <c r="BM107" s="119"/>
      <c r="BN107" s="119"/>
      <c r="BO107" s="119"/>
      <c r="BP107" s="1"/>
      <c r="BQ107" s="1"/>
      <c r="BR107" s="1"/>
      <c r="BS107" s="1"/>
      <c r="BT107" s="119"/>
      <c r="BU107" s="26"/>
      <c r="BV107" s="26"/>
      <c r="BW107" s="102"/>
      <c r="BX107" s="124"/>
      <c r="BY107" s="26"/>
      <c r="BZ107" s="146"/>
      <c r="CA107" s="26"/>
      <c r="CB107" s="151"/>
    </row>
    <row r="108" spans="1:80" s="20" customFormat="1" ht="12.75">
      <c r="A108" s="13"/>
      <c r="B108" s="57"/>
      <c r="C108" s="1"/>
      <c r="D108" s="1"/>
      <c r="E108" s="2"/>
      <c r="F108" s="1"/>
      <c r="G108" s="1"/>
      <c r="H108" s="1"/>
      <c r="I108" s="1"/>
      <c r="J108" s="1"/>
      <c r="K108" s="1"/>
      <c r="L108" s="3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19"/>
      <c r="BH108" s="119"/>
      <c r="BI108" s="119"/>
      <c r="BJ108" s="119"/>
      <c r="BK108" s="119"/>
      <c r="BL108" s="119"/>
      <c r="BM108" s="119"/>
      <c r="BN108" s="119"/>
      <c r="BO108" s="119"/>
      <c r="BP108" s="1"/>
      <c r="BQ108" s="1"/>
      <c r="BR108" s="1"/>
      <c r="BS108" s="1"/>
      <c r="BT108" s="119"/>
      <c r="BU108" s="26"/>
      <c r="BV108" s="26"/>
      <c r="BW108" s="102"/>
      <c r="BX108" s="124"/>
      <c r="BY108" s="26"/>
      <c r="BZ108" s="146"/>
      <c r="CA108" s="26"/>
      <c r="CB108" s="151"/>
    </row>
    <row r="109" spans="1:80" s="20" customFormat="1" ht="12.75">
      <c r="A109" s="13"/>
      <c r="B109" s="57"/>
      <c r="C109" s="1"/>
      <c r="D109" s="1"/>
      <c r="E109" s="2"/>
      <c r="F109" s="1"/>
      <c r="G109" s="1"/>
      <c r="H109" s="1"/>
      <c r="I109" s="1"/>
      <c r="J109" s="1"/>
      <c r="K109" s="1"/>
      <c r="L109" s="3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19"/>
      <c r="BH109" s="119"/>
      <c r="BI109" s="119"/>
      <c r="BJ109" s="119"/>
      <c r="BK109" s="119"/>
      <c r="BL109" s="119"/>
      <c r="BM109" s="119"/>
      <c r="BN109" s="119"/>
      <c r="BO109" s="119"/>
      <c r="BP109" s="1"/>
      <c r="BQ109" s="1"/>
      <c r="BR109" s="1"/>
      <c r="BS109" s="1"/>
      <c r="BT109" s="119"/>
      <c r="BU109" s="26"/>
      <c r="BV109" s="26"/>
      <c r="BW109" s="102"/>
      <c r="BX109" s="124"/>
      <c r="BY109" s="26"/>
      <c r="BZ109" s="146"/>
      <c r="CA109" s="26"/>
      <c r="CB109" s="151"/>
    </row>
    <row r="110" spans="1:80" s="20" customFormat="1" ht="12.75">
      <c r="A110" s="13"/>
      <c r="B110" s="57"/>
      <c r="C110" s="1"/>
      <c r="D110" s="1"/>
      <c r="E110" s="2"/>
      <c r="F110" s="1"/>
      <c r="G110" s="1"/>
      <c r="H110" s="1"/>
      <c r="I110" s="1"/>
      <c r="J110" s="1"/>
      <c r="K110" s="1"/>
      <c r="L110" s="3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19"/>
      <c r="BH110" s="119"/>
      <c r="BI110" s="119"/>
      <c r="BJ110" s="119"/>
      <c r="BK110" s="119"/>
      <c r="BL110" s="119"/>
      <c r="BM110" s="119"/>
      <c r="BN110" s="119"/>
      <c r="BO110" s="119"/>
      <c r="BP110" s="1"/>
      <c r="BQ110" s="1"/>
      <c r="BR110" s="1"/>
      <c r="BS110" s="1"/>
      <c r="BT110" s="119"/>
      <c r="BU110" s="26"/>
      <c r="BV110" s="26"/>
      <c r="BW110" s="102"/>
      <c r="BX110" s="124"/>
      <c r="BY110" s="26"/>
      <c r="BZ110" s="146"/>
      <c r="CA110" s="26"/>
      <c r="CB110" s="151"/>
    </row>
    <row r="111" spans="1:80" s="20" customFormat="1" ht="12.75">
      <c r="A111" s="13"/>
      <c r="B111" s="57"/>
      <c r="C111" s="1"/>
      <c r="D111" s="1"/>
      <c r="E111" s="2"/>
      <c r="F111" s="1"/>
      <c r="G111" s="1"/>
      <c r="H111" s="1"/>
      <c r="I111" s="1"/>
      <c r="J111" s="1"/>
      <c r="K111" s="1"/>
      <c r="L111" s="3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19"/>
      <c r="BH111" s="119"/>
      <c r="BI111" s="119"/>
      <c r="BJ111" s="119"/>
      <c r="BK111" s="119"/>
      <c r="BL111" s="119"/>
      <c r="BM111" s="119"/>
      <c r="BN111" s="119"/>
      <c r="BO111" s="119"/>
      <c r="BP111" s="1"/>
      <c r="BQ111" s="1"/>
      <c r="BR111" s="1"/>
      <c r="BS111" s="1"/>
      <c r="BT111" s="119"/>
      <c r="BU111" s="26"/>
      <c r="BV111" s="26"/>
      <c r="BW111" s="102"/>
      <c r="BX111" s="124"/>
      <c r="BY111" s="26"/>
      <c r="BZ111" s="146"/>
      <c r="CA111" s="26"/>
      <c r="CB111" s="151"/>
    </row>
    <row r="112" spans="1:80" s="20" customFormat="1" ht="12.75">
      <c r="A112" s="13"/>
      <c r="B112" s="57"/>
      <c r="C112" s="1"/>
      <c r="D112" s="1"/>
      <c r="E112" s="2"/>
      <c r="F112" s="1"/>
      <c r="G112" s="1"/>
      <c r="H112" s="1"/>
      <c r="I112" s="1"/>
      <c r="J112" s="1"/>
      <c r="K112" s="1"/>
      <c r="L112" s="3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19"/>
      <c r="BH112" s="119"/>
      <c r="BI112" s="119"/>
      <c r="BJ112" s="119"/>
      <c r="BK112" s="119"/>
      <c r="BL112" s="119"/>
      <c r="BM112" s="119"/>
      <c r="BN112" s="119"/>
      <c r="BO112" s="119"/>
      <c r="BP112" s="1"/>
      <c r="BQ112" s="1"/>
      <c r="BR112" s="1"/>
      <c r="BS112" s="1"/>
      <c r="BT112" s="119"/>
      <c r="BU112" s="26"/>
      <c r="BV112" s="26"/>
      <c r="BW112" s="102"/>
      <c r="BX112" s="124"/>
      <c r="BY112" s="26"/>
      <c r="BZ112" s="146"/>
      <c r="CA112" s="26"/>
      <c r="CB112" s="151"/>
    </row>
    <row r="113" spans="1:80" s="20" customFormat="1" ht="12.75">
      <c r="A113" s="13"/>
      <c r="B113" s="57"/>
      <c r="C113" s="1"/>
      <c r="D113" s="1"/>
      <c r="E113" s="2"/>
      <c r="F113" s="1"/>
      <c r="G113" s="1"/>
      <c r="H113" s="1"/>
      <c r="I113" s="1"/>
      <c r="J113" s="1"/>
      <c r="K113" s="1"/>
      <c r="L113" s="3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19"/>
      <c r="BH113" s="119"/>
      <c r="BI113" s="119"/>
      <c r="BJ113" s="119"/>
      <c r="BK113" s="119"/>
      <c r="BL113" s="119"/>
      <c r="BM113" s="119"/>
      <c r="BN113" s="119"/>
      <c r="BO113" s="119"/>
      <c r="BP113" s="1"/>
      <c r="BQ113" s="1"/>
      <c r="BR113" s="1"/>
      <c r="BS113" s="1"/>
      <c r="BT113" s="119"/>
      <c r="BU113" s="26"/>
      <c r="BV113" s="26"/>
      <c r="BW113" s="102"/>
      <c r="BX113" s="124"/>
      <c r="BY113" s="26"/>
      <c r="BZ113" s="146"/>
      <c r="CA113" s="26"/>
      <c r="CB113" s="151"/>
    </row>
    <row r="114" spans="1:80" s="20" customFormat="1" ht="12.75">
      <c r="A114" s="13"/>
      <c r="B114" s="57"/>
      <c r="C114" s="1"/>
      <c r="D114" s="1"/>
      <c r="E114" s="2"/>
      <c r="F114" s="1"/>
      <c r="G114" s="1"/>
      <c r="H114" s="1"/>
      <c r="I114" s="1"/>
      <c r="J114" s="1"/>
      <c r="K114" s="1"/>
      <c r="L114" s="3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19"/>
      <c r="BH114" s="119"/>
      <c r="BI114" s="119"/>
      <c r="BJ114" s="119"/>
      <c r="BK114" s="119"/>
      <c r="BL114" s="119"/>
      <c r="BM114" s="119"/>
      <c r="BN114" s="119"/>
      <c r="BO114" s="119"/>
      <c r="BP114" s="1"/>
      <c r="BQ114" s="1"/>
      <c r="BR114" s="1"/>
      <c r="BS114" s="1"/>
      <c r="BT114" s="119"/>
      <c r="BU114" s="26"/>
      <c r="BV114" s="26"/>
      <c r="BW114" s="102"/>
      <c r="BX114" s="124"/>
      <c r="BY114" s="26"/>
      <c r="BZ114" s="146"/>
      <c r="CA114" s="26"/>
      <c r="CB114" s="151"/>
    </row>
    <row r="115" spans="1:80" s="20" customFormat="1" ht="12.75">
      <c r="A115" s="13"/>
      <c r="B115" s="57"/>
      <c r="C115" s="1"/>
      <c r="D115" s="1"/>
      <c r="E115" s="2"/>
      <c r="F115" s="1"/>
      <c r="G115" s="1"/>
      <c r="H115" s="1"/>
      <c r="I115" s="1"/>
      <c r="J115" s="1"/>
      <c r="K115" s="1"/>
      <c r="L115" s="3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19"/>
      <c r="BH115" s="119"/>
      <c r="BI115" s="119"/>
      <c r="BJ115" s="119"/>
      <c r="BK115" s="119"/>
      <c r="BL115" s="119"/>
      <c r="BM115" s="119"/>
      <c r="BN115" s="119"/>
      <c r="BO115" s="119"/>
      <c r="BP115" s="1"/>
      <c r="BQ115" s="1"/>
      <c r="BR115" s="1"/>
      <c r="BS115" s="1"/>
      <c r="BT115" s="119"/>
      <c r="BU115" s="26"/>
      <c r="BV115" s="26"/>
      <c r="BW115" s="102"/>
      <c r="BX115" s="124"/>
      <c r="BY115" s="26"/>
      <c r="BZ115" s="146"/>
      <c r="CA115" s="26"/>
      <c r="CB115" s="151"/>
    </row>
    <row r="116" spans="1:80" s="20" customFormat="1" ht="12.75">
      <c r="A116" s="13"/>
      <c r="B116" s="57"/>
      <c r="C116" s="1"/>
      <c r="D116" s="1"/>
      <c r="E116" s="2"/>
      <c r="F116" s="1"/>
      <c r="G116" s="1"/>
      <c r="H116" s="1"/>
      <c r="I116" s="1"/>
      <c r="J116" s="1"/>
      <c r="K116" s="1"/>
      <c r="L116" s="3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19"/>
      <c r="BH116" s="119"/>
      <c r="BI116" s="119"/>
      <c r="BJ116" s="119"/>
      <c r="BK116" s="119"/>
      <c r="BL116" s="119"/>
      <c r="BM116" s="119"/>
      <c r="BN116" s="119"/>
      <c r="BO116" s="119"/>
      <c r="BP116" s="1"/>
      <c r="BQ116" s="1"/>
      <c r="BR116" s="1"/>
      <c r="BS116" s="1"/>
      <c r="BT116" s="119"/>
      <c r="BU116" s="26"/>
      <c r="BV116" s="26"/>
      <c r="BW116" s="102"/>
      <c r="BX116" s="124"/>
      <c r="BY116" s="26"/>
      <c r="BZ116" s="146"/>
      <c r="CA116" s="26"/>
      <c r="CB116" s="151"/>
    </row>
    <row r="117" spans="1:80" s="20" customFormat="1" ht="12.75">
      <c r="A117" s="13"/>
      <c r="B117" s="57"/>
      <c r="C117" s="1"/>
      <c r="D117" s="1"/>
      <c r="E117" s="2"/>
      <c r="F117" s="1"/>
      <c r="G117" s="1"/>
      <c r="H117" s="1"/>
      <c r="I117" s="1"/>
      <c r="J117" s="1"/>
      <c r="K117" s="1"/>
      <c r="L117" s="3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19"/>
      <c r="BH117" s="119"/>
      <c r="BI117" s="119"/>
      <c r="BJ117" s="119"/>
      <c r="BK117" s="119"/>
      <c r="BL117" s="119"/>
      <c r="BM117" s="119"/>
      <c r="BN117" s="119"/>
      <c r="BO117" s="119"/>
      <c r="BP117" s="1"/>
      <c r="BQ117" s="1"/>
      <c r="BR117" s="1"/>
      <c r="BS117" s="1"/>
      <c r="BT117" s="119"/>
      <c r="BU117" s="26"/>
      <c r="BV117" s="26"/>
      <c r="BW117" s="102"/>
      <c r="BX117" s="124"/>
      <c r="BY117" s="26"/>
      <c r="BZ117" s="146"/>
      <c r="CA117" s="26"/>
      <c r="CB117" s="151"/>
    </row>
    <row r="118" spans="1:80" s="20" customFormat="1" ht="12.75">
      <c r="A118" s="13"/>
      <c r="B118" s="57"/>
      <c r="C118" s="1"/>
      <c r="D118" s="1"/>
      <c r="E118" s="2"/>
      <c r="F118" s="1"/>
      <c r="G118" s="1"/>
      <c r="H118" s="1"/>
      <c r="I118" s="1"/>
      <c r="J118" s="1"/>
      <c r="K118" s="1"/>
      <c r="L118" s="3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19"/>
      <c r="BH118" s="119"/>
      <c r="BI118" s="119"/>
      <c r="BJ118" s="119"/>
      <c r="BK118" s="119"/>
      <c r="BL118" s="119"/>
      <c r="BM118" s="119"/>
      <c r="BN118" s="119"/>
      <c r="BO118" s="119"/>
      <c r="BP118" s="1"/>
      <c r="BQ118" s="1"/>
      <c r="BR118" s="1"/>
      <c r="BS118" s="1"/>
      <c r="BT118" s="119"/>
      <c r="BU118" s="26"/>
      <c r="BV118" s="26"/>
      <c r="BW118" s="102"/>
      <c r="BX118" s="124"/>
      <c r="BY118" s="26"/>
      <c r="BZ118" s="146"/>
      <c r="CA118" s="26"/>
      <c r="CB118" s="151"/>
    </row>
    <row r="119" spans="1:80" s="20" customFormat="1" ht="12.75">
      <c r="A119" s="13"/>
      <c r="B119" s="57"/>
      <c r="C119" s="1"/>
      <c r="D119" s="1"/>
      <c r="E119" s="2"/>
      <c r="F119" s="1"/>
      <c r="G119" s="1"/>
      <c r="H119" s="1"/>
      <c r="I119" s="1"/>
      <c r="J119" s="1"/>
      <c r="K119" s="1"/>
      <c r="L119" s="3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19"/>
      <c r="BH119" s="119"/>
      <c r="BI119" s="119"/>
      <c r="BJ119" s="119"/>
      <c r="BK119" s="119"/>
      <c r="BL119" s="119"/>
      <c r="BM119" s="119"/>
      <c r="BN119" s="119"/>
      <c r="BO119" s="119"/>
      <c r="BP119" s="1"/>
      <c r="BQ119" s="1"/>
      <c r="BR119" s="1"/>
      <c r="BS119" s="1"/>
      <c r="BT119" s="119"/>
      <c r="BU119" s="26"/>
      <c r="BV119" s="26"/>
      <c r="BW119" s="102"/>
      <c r="BX119" s="124"/>
      <c r="BY119" s="26"/>
      <c r="BZ119" s="146"/>
      <c r="CA119" s="26"/>
      <c r="CB119" s="151"/>
    </row>
    <row r="120" spans="1:80" s="20" customFormat="1" ht="12.75">
      <c r="A120" s="13"/>
      <c r="B120" s="57"/>
      <c r="C120" s="1"/>
      <c r="D120" s="1"/>
      <c r="E120" s="2"/>
      <c r="F120" s="1"/>
      <c r="G120" s="1"/>
      <c r="H120" s="1"/>
      <c r="I120" s="1"/>
      <c r="J120" s="1"/>
      <c r="K120" s="1"/>
      <c r="L120" s="3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19"/>
      <c r="BH120" s="119"/>
      <c r="BI120" s="119"/>
      <c r="BJ120" s="119"/>
      <c r="BK120" s="119"/>
      <c r="BL120" s="119"/>
      <c r="BM120" s="119"/>
      <c r="BN120" s="119"/>
      <c r="BO120" s="119"/>
      <c r="BP120" s="1"/>
      <c r="BQ120" s="1"/>
      <c r="BR120" s="1"/>
      <c r="BS120" s="1"/>
      <c r="BT120" s="119"/>
      <c r="BU120" s="26"/>
      <c r="BV120" s="26"/>
      <c r="BW120" s="102"/>
      <c r="BX120" s="124"/>
      <c r="BY120" s="26"/>
      <c r="BZ120" s="146"/>
      <c r="CA120" s="26"/>
      <c r="CB120" s="151"/>
    </row>
    <row r="121" spans="1:80" s="20" customFormat="1" ht="12.75">
      <c r="A121" s="13"/>
      <c r="B121" s="57"/>
      <c r="C121" s="1"/>
      <c r="D121" s="1"/>
      <c r="E121" s="2"/>
      <c r="F121" s="1"/>
      <c r="G121" s="1"/>
      <c r="H121" s="1"/>
      <c r="I121" s="1"/>
      <c r="J121" s="1"/>
      <c r="K121" s="1"/>
      <c r="L121" s="3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19"/>
      <c r="BH121" s="119"/>
      <c r="BI121" s="119"/>
      <c r="BJ121" s="119"/>
      <c r="BK121" s="119"/>
      <c r="BL121" s="119"/>
      <c r="BM121" s="119"/>
      <c r="BN121" s="119"/>
      <c r="BO121" s="119"/>
      <c r="BP121" s="1"/>
      <c r="BQ121" s="1"/>
      <c r="BR121" s="1"/>
      <c r="BS121" s="1"/>
      <c r="BT121" s="119"/>
      <c r="BU121" s="26"/>
      <c r="BV121" s="26"/>
      <c r="BW121" s="102"/>
      <c r="BX121" s="124"/>
      <c r="BY121" s="26"/>
      <c r="BZ121" s="146"/>
      <c r="CA121" s="26"/>
      <c r="CB121" s="151"/>
    </row>
    <row r="122" spans="1:80" s="20" customFormat="1" ht="12.75">
      <c r="A122" s="13"/>
      <c r="B122" s="57"/>
      <c r="C122" s="1"/>
      <c r="D122" s="1"/>
      <c r="E122" s="2"/>
      <c r="F122" s="1"/>
      <c r="G122" s="1"/>
      <c r="H122" s="1"/>
      <c r="I122" s="1"/>
      <c r="J122" s="1"/>
      <c r="K122" s="1"/>
      <c r="L122" s="3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19"/>
      <c r="BH122" s="119"/>
      <c r="BI122" s="119"/>
      <c r="BJ122" s="119"/>
      <c r="BK122" s="119"/>
      <c r="BL122" s="119"/>
      <c r="BM122" s="119"/>
      <c r="BN122" s="119"/>
      <c r="BO122" s="119"/>
      <c r="BP122" s="1"/>
      <c r="BQ122" s="1"/>
      <c r="BR122" s="1"/>
      <c r="BS122" s="1"/>
      <c r="BT122" s="119"/>
      <c r="BU122" s="26"/>
      <c r="BV122" s="26"/>
      <c r="BW122" s="102"/>
      <c r="BX122" s="124"/>
      <c r="BY122" s="26"/>
      <c r="BZ122" s="146"/>
      <c r="CA122" s="26"/>
      <c r="CB122" s="151"/>
    </row>
    <row r="123" spans="1:80" s="20" customFormat="1" ht="12.75">
      <c r="A123" s="13"/>
      <c r="B123" s="57"/>
      <c r="C123" s="1"/>
      <c r="D123" s="1"/>
      <c r="E123" s="2"/>
      <c r="F123" s="1"/>
      <c r="G123" s="1"/>
      <c r="H123" s="1"/>
      <c r="I123" s="1"/>
      <c r="J123" s="1"/>
      <c r="K123" s="1"/>
      <c r="L123" s="3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19"/>
      <c r="BH123" s="119"/>
      <c r="BI123" s="119"/>
      <c r="BJ123" s="119"/>
      <c r="BK123" s="119"/>
      <c r="BL123" s="119"/>
      <c r="BM123" s="119"/>
      <c r="BN123" s="119"/>
      <c r="BO123" s="119"/>
      <c r="BP123" s="1"/>
      <c r="BQ123" s="1"/>
      <c r="BR123" s="1"/>
      <c r="BS123" s="1"/>
      <c r="BT123" s="119"/>
      <c r="BU123" s="26"/>
      <c r="BV123" s="26"/>
      <c r="BW123" s="102"/>
      <c r="BX123" s="124"/>
      <c r="BY123" s="26"/>
      <c r="BZ123" s="146"/>
      <c r="CA123" s="26"/>
      <c r="CB123" s="151"/>
    </row>
    <row r="124" spans="1:80" s="20" customFormat="1" ht="12.75">
      <c r="A124" s="13"/>
      <c r="B124" s="57"/>
      <c r="C124" s="1"/>
      <c r="D124" s="1"/>
      <c r="E124" s="2"/>
      <c r="F124" s="1"/>
      <c r="G124" s="1"/>
      <c r="H124" s="1"/>
      <c r="I124" s="1"/>
      <c r="J124" s="1"/>
      <c r="K124" s="1"/>
      <c r="L124" s="3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19"/>
      <c r="BH124" s="119"/>
      <c r="BI124" s="119"/>
      <c r="BJ124" s="119"/>
      <c r="BK124" s="119"/>
      <c r="BL124" s="119"/>
      <c r="BM124" s="119"/>
      <c r="BN124" s="119"/>
      <c r="BO124" s="119"/>
      <c r="BP124" s="1"/>
      <c r="BQ124" s="1"/>
      <c r="BR124" s="1"/>
      <c r="BS124" s="1"/>
      <c r="BT124" s="119"/>
      <c r="BU124" s="26"/>
      <c r="BV124" s="26"/>
      <c r="BW124" s="102"/>
      <c r="BX124" s="124"/>
      <c r="BY124" s="26"/>
      <c r="BZ124" s="146"/>
      <c r="CA124" s="26"/>
      <c r="CB124" s="151"/>
    </row>
    <row r="125" spans="1:80" s="20" customFormat="1" ht="12.75">
      <c r="A125" s="13"/>
      <c r="B125" s="57"/>
      <c r="C125" s="1"/>
      <c r="D125" s="1"/>
      <c r="E125" s="2"/>
      <c r="F125" s="1"/>
      <c r="G125" s="1"/>
      <c r="H125" s="1"/>
      <c r="I125" s="1"/>
      <c r="J125" s="1"/>
      <c r="K125" s="1"/>
      <c r="L125" s="3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19"/>
      <c r="BH125" s="119"/>
      <c r="BI125" s="119"/>
      <c r="BJ125" s="119"/>
      <c r="BK125" s="119"/>
      <c r="BL125" s="119"/>
      <c r="BM125" s="119"/>
      <c r="BN125" s="119"/>
      <c r="BO125" s="119"/>
      <c r="BP125" s="1"/>
      <c r="BQ125" s="1"/>
      <c r="BR125" s="1"/>
      <c r="BS125" s="1"/>
      <c r="BT125" s="119"/>
      <c r="BU125" s="26"/>
      <c r="BV125" s="26"/>
      <c r="BW125" s="102"/>
      <c r="BX125" s="124"/>
      <c r="BY125" s="26"/>
      <c r="BZ125" s="146"/>
      <c r="CA125" s="26"/>
      <c r="CB125" s="151"/>
    </row>
    <row r="126" spans="1:80" s="20" customFormat="1" ht="12.75">
      <c r="A126" s="13"/>
      <c r="B126" s="57"/>
      <c r="C126" s="1"/>
      <c r="D126" s="1"/>
      <c r="E126" s="2"/>
      <c r="F126" s="1"/>
      <c r="G126" s="1"/>
      <c r="H126" s="1"/>
      <c r="I126" s="1"/>
      <c r="J126" s="1"/>
      <c r="K126" s="1"/>
      <c r="L126" s="3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19"/>
      <c r="BH126" s="119"/>
      <c r="BI126" s="119"/>
      <c r="BJ126" s="119"/>
      <c r="BK126" s="119"/>
      <c r="BL126" s="119"/>
      <c r="BM126" s="119"/>
      <c r="BN126" s="119"/>
      <c r="BO126" s="119"/>
      <c r="BP126" s="1"/>
      <c r="BQ126" s="1"/>
      <c r="BR126" s="1"/>
      <c r="BS126" s="1"/>
      <c r="BT126" s="119"/>
      <c r="BU126" s="26"/>
      <c r="BV126" s="26"/>
      <c r="BW126" s="102"/>
      <c r="BX126" s="124"/>
      <c r="BY126" s="26"/>
      <c r="BZ126" s="146"/>
      <c r="CA126" s="26"/>
      <c r="CB126" s="151"/>
    </row>
    <row r="127" spans="1:80" s="20" customFormat="1" ht="12.75">
      <c r="A127" s="13"/>
      <c r="B127" s="57"/>
      <c r="C127" s="1"/>
      <c r="D127" s="1"/>
      <c r="E127" s="2"/>
      <c r="F127" s="1"/>
      <c r="G127" s="1"/>
      <c r="H127" s="1"/>
      <c r="I127" s="1"/>
      <c r="J127" s="1"/>
      <c r="K127" s="1"/>
      <c r="L127" s="3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19"/>
      <c r="BH127" s="119"/>
      <c r="BI127" s="119"/>
      <c r="BJ127" s="119"/>
      <c r="BK127" s="119"/>
      <c r="BL127" s="119"/>
      <c r="BM127" s="119"/>
      <c r="BN127" s="119"/>
      <c r="BO127" s="119"/>
      <c r="BP127" s="1"/>
      <c r="BQ127" s="1"/>
      <c r="BR127" s="1"/>
      <c r="BS127" s="1"/>
      <c r="BT127" s="119"/>
      <c r="BU127" s="26"/>
      <c r="BV127" s="26"/>
      <c r="BW127" s="102"/>
      <c r="BX127" s="124"/>
      <c r="BY127" s="26"/>
      <c r="BZ127" s="146"/>
      <c r="CA127" s="26"/>
      <c r="CB127" s="151"/>
    </row>
    <row r="128" spans="1:80" s="20" customFormat="1" ht="12.75">
      <c r="A128" s="13"/>
      <c r="B128" s="57"/>
      <c r="C128" s="1"/>
      <c r="D128" s="1"/>
      <c r="E128" s="2"/>
      <c r="F128" s="1"/>
      <c r="G128" s="1"/>
      <c r="H128" s="1"/>
      <c r="I128" s="1"/>
      <c r="J128" s="1"/>
      <c r="K128" s="1"/>
      <c r="L128" s="3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19"/>
      <c r="BH128" s="119"/>
      <c r="BI128" s="119"/>
      <c r="BJ128" s="119"/>
      <c r="BK128" s="119"/>
      <c r="BL128" s="119"/>
      <c r="BM128" s="119"/>
      <c r="BN128" s="119"/>
      <c r="BO128" s="119"/>
      <c r="BP128" s="1"/>
      <c r="BQ128" s="1"/>
      <c r="BR128" s="1"/>
      <c r="BS128" s="1"/>
      <c r="BT128" s="119"/>
      <c r="BU128" s="26"/>
      <c r="BV128" s="26"/>
      <c r="BW128" s="102"/>
      <c r="BX128" s="124"/>
      <c r="BY128" s="26"/>
      <c r="BZ128" s="146"/>
      <c r="CA128" s="26"/>
      <c r="CB128" s="151"/>
    </row>
    <row r="129" spans="1:80" s="20" customFormat="1" ht="12.75">
      <c r="A129" s="13"/>
      <c r="B129" s="57"/>
      <c r="C129" s="1"/>
      <c r="D129" s="1"/>
      <c r="E129" s="2"/>
      <c r="F129" s="1"/>
      <c r="G129" s="1"/>
      <c r="H129" s="1"/>
      <c r="I129" s="1"/>
      <c r="J129" s="1"/>
      <c r="K129" s="1"/>
      <c r="L129" s="3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19"/>
      <c r="BH129" s="119"/>
      <c r="BI129" s="119"/>
      <c r="BJ129" s="119"/>
      <c r="BK129" s="119"/>
      <c r="BL129" s="119"/>
      <c r="BM129" s="119"/>
      <c r="BN129" s="119"/>
      <c r="BO129" s="119"/>
      <c r="BP129" s="1"/>
      <c r="BQ129" s="1"/>
      <c r="BR129" s="1"/>
      <c r="BS129" s="1"/>
      <c r="BT129" s="119"/>
      <c r="BU129" s="26"/>
      <c r="BV129" s="26"/>
      <c r="BW129" s="102"/>
      <c r="BX129" s="124"/>
      <c r="BY129" s="26"/>
      <c r="BZ129" s="146"/>
      <c r="CA129" s="26"/>
      <c r="CB129" s="151"/>
    </row>
    <row r="130" spans="1:80" s="20" customFormat="1" ht="12.75">
      <c r="A130" s="13"/>
      <c r="B130" s="57"/>
      <c r="C130" s="1"/>
      <c r="D130" s="1"/>
      <c r="E130" s="2"/>
      <c r="F130" s="1"/>
      <c r="G130" s="1"/>
      <c r="H130" s="1"/>
      <c r="I130" s="1"/>
      <c r="J130" s="1"/>
      <c r="K130" s="1"/>
      <c r="L130" s="3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19"/>
      <c r="BH130" s="119"/>
      <c r="BI130" s="119"/>
      <c r="BJ130" s="119"/>
      <c r="BK130" s="119"/>
      <c r="BL130" s="119"/>
      <c r="BM130" s="119"/>
      <c r="BN130" s="119"/>
      <c r="BO130" s="119"/>
      <c r="BP130" s="1"/>
      <c r="BQ130" s="1"/>
      <c r="BR130" s="1"/>
      <c r="BS130" s="1"/>
      <c r="BT130" s="119"/>
      <c r="BU130" s="26"/>
      <c r="BV130" s="26"/>
      <c r="BW130" s="102"/>
      <c r="BX130" s="124"/>
      <c r="BY130" s="26"/>
      <c r="BZ130" s="146"/>
      <c r="CA130" s="26"/>
      <c r="CB130" s="151"/>
    </row>
    <row r="131" spans="1:80" s="20" customFormat="1" ht="12.75">
      <c r="A131" s="13"/>
      <c r="B131" s="57"/>
      <c r="C131" s="1"/>
      <c r="D131" s="1"/>
      <c r="E131" s="2"/>
      <c r="F131" s="1"/>
      <c r="G131" s="1"/>
      <c r="H131" s="1"/>
      <c r="I131" s="1"/>
      <c r="J131" s="1"/>
      <c r="K131" s="1"/>
      <c r="L131" s="3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19"/>
      <c r="BH131" s="119"/>
      <c r="BI131" s="119"/>
      <c r="BJ131" s="119"/>
      <c r="BK131" s="119"/>
      <c r="BL131" s="119"/>
      <c r="BM131" s="119"/>
      <c r="BN131" s="119"/>
      <c r="BO131" s="119"/>
      <c r="BP131" s="1"/>
      <c r="BQ131" s="1"/>
      <c r="BR131" s="1"/>
      <c r="BS131" s="1"/>
      <c r="BT131" s="119"/>
      <c r="BU131" s="26"/>
      <c r="BV131" s="26"/>
      <c r="BW131" s="102"/>
      <c r="BX131" s="124"/>
      <c r="BY131" s="26"/>
      <c r="BZ131" s="146"/>
      <c r="CA131" s="26"/>
      <c r="CB131" s="151"/>
    </row>
    <row r="132" spans="1:80" s="20" customFormat="1" ht="12.75">
      <c r="A132" s="13"/>
      <c r="B132" s="57"/>
      <c r="C132" s="1"/>
      <c r="D132" s="1"/>
      <c r="E132" s="2"/>
      <c r="F132" s="1"/>
      <c r="G132" s="1"/>
      <c r="H132" s="1"/>
      <c r="I132" s="1"/>
      <c r="J132" s="1"/>
      <c r="K132" s="1"/>
      <c r="L132" s="3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19"/>
      <c r="BH132" s="119"/>
      <c r="BI132" s="119"/>
      <c r="BJ132" s="119"/>
      <c r="BK132" s="119"/>
      <c r="BL132" s="119"/>
      <c r="BM132" s="119"/>
      <c r="BN132" s="119"/>
      <c r="BO132" s="119"/>
      <c r="BP132" s="1"/>
      <c r="BQ132" s="1"/>
      <c r="BR132" s="1"/>
      <c r="BS132" s="1"/>
      <c r="BT132" s="119"/>
      <c r="BU132" s="26"/>
      <c r="BV132" s="26"/>
      <c r="BW132" s="102"/>
      <c r="BX132" s="124"/>
      <c r="BY132" s="26"/>
      <c r="BZ132" s="146"/>
      <c r="CA132" s="26"/>
      <c r="CB132" s="151"/>
    </row>
    <row r="133" spans="1:80" s="20" customFormat="1" ht="12.75">
      <c r="A133" s="13"/>
      <c r="B133" s="57"/>
      <c r="C133" s="1"/>
      <c r="D133" s="1"/>
      <c r="E133" s="2"/>
      <c r="F133" s="1"/>
      <c r="G133" s="1"/>
      <c r="H133" s="1"/>
      <c r="I133" s="1"/>
      <c r="J133" s="1"/>
      <c r="K133" s="1"/>
      <c r="L133" s="3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19"/>
      <c r="BH133" s="119"/>
      <c r="BI133" s="119"/>
      <c r="BJ133" s="119"/>
      <c r="BK133" s="119"/>
      <c r="BL133" s="119"/>
      <c r="BM133" s="119"/>
      <c r="BN133" s="119"/>
      <c r="BO133" s="119"/>
      <c r="BP133" s="1"/>
      <c r="BQ133" s="1"/>
      <c r="BR133" s="1"/>
      <c r="BS133" s="1"/>
      <c r="BT133" s="119"/>
      <c r="BU133" s="26"/>
      <c r="BV133" s="26"/>
      <c r="BW133" s="102"/>
      <c r="BX133" s="124"/>
      <c r="BY133" s="26"/>
      <c r="BZ133" s="146"/>
      <c r="CA133" s="26"/>
      <c r="CB133" s="151"/>
    </row>
    <row r="134" spans="1:80" s="20" customFormat="1" ht="12.75">
      <c r="A134" s="13"/>
      <c r="B134" s="57"/>
      <c r="C134" s="1"/>
      <c r="D134" s="1"/>
      <c r="E134" s="2"/>
      <c r="F134" s="1"/>
      <c r="G134" s="1"/>
      <c r="H134" s="1"/>
      <c r="I134" s="1"/>
      <c r="J134" s="1"/>
      <c r="K134" s="1"/>
      <c r="L134" s="3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19"/>
      <c r="BH134" s="119"/>
      <c r="BI134" s="119"/>
      <c r="BJ134" s="119"/>
      <c r="BK134" s="119"/>
      <c r="BL134" s="119"/>
      <c r="BM134" s="119"/>
      <c r="BN134" s="119"/>
      <c r="BO134" s="119"/>
      <c r="BP134" s="1"/>
      <c r="BQ134" s="1"/>
      <c r="BR134" s="1"/>
      <c r="BS134" s="1"/>
      <c r="BT134" s="119"/>
      <c r="BU134" s="26"/>
      <c r="BV134" s="26"/>
      <c r="BW134" s="102"/>
      <c r="BX134" s="124"/>
      <c r="BY134" s="26"/>
      <c r="BZ134" s="146"/>
      <c r="CA134" s="26"/>
      <c r="CB134" s="151"/>
    </row>
    <row r="135" spans="1:80" s="20" customFormat="1" ht="12.75">
      <c r="A135" s="13"/>
      <c r="B135" s="57"/>
      <c r="C135" s="1"/>
      <c r="D135" s="1"/>
      <c r="E135" s="2"/>
      <c r="F135" s="1"/>
      <c r="G135" s="1"/>
      <c r="H135" s="1"/>
      <c r="I135" s="1"/>
      <c r="J135" s="1"/>
      <c r="K135" s="1"/>
      <c r="L135" s="3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19"/>
      <c r="BH135" s="119"/>
      <c r="BI135" s="119"/>
      <c r="BJ135" s="119"/>
      <c r="BK135" s="119"/>
      <c r="BL135" s="119"/>
      <c r="BM135" s="119"/>
      <c r="BN135" s="119"/>
      <c r="BO135" s="119"/>
      <c r="BP135" s="1"/>
      <c r="BQ135" s="1"/>
      <c r="BR135" s="1"/>
      <c r="BS135" s="1"/>
      <c r="BT135" s="119"/>
      <c r="BU135" s="26"/>
      <c r="BV135" s="26"/>
      <c r="BW135" s="102"/>
      <c r="BX135" s="124"/>
      <c r="BY135" s="26"/>
      <c r="BZ135" s="146"/>
      <c r="CA135" s="26"/>
      <c r="CB135" s="151"/>
    </row>
    <row r="136" spans="1:80" s="20" customFormat="1" ht="12.75">
      <c r="A136" s="13"/>
      <c r="B136" s="57"/>
      <c r="C136" s="1"/>
      <c r="D136" s="1"/>
      <c r="E136" s="2"/>
      <c r="F136" s="1"/>
      <c r="G136" s="1"/>
      <c r="H136" s="1"/>
      <c r="I136" s="1"/>
      <c r="J136" s="1"/>
      <c r="K136" s="1"/>
      <c r="L136" s="3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19"/>
      <c r="BH136" s="119"/>
      <c r="BI136" s="119"/>
      <c r="BJ136" s="119"/>
      <c r="BK136" s="119"/>
      <c r="BL136" s="119"/>
      <c r="BM136" s="119"/>
      <c r="BN136" s="119"/>
      <c r="BO136" s="119"/>
      <c r="BP136" s="1"/>
      <c r="BQ136" s="1"/>
      <c r="BR136" s="1"/>
      <c r="BS136" s="1"/>
      <c r="BT136" s="119"/>
      <c r="BU136" s="26"/>
      <c r="BV136" s="26"/>
      <c r="BW136" s="102"/>
      <c r="BX136" s="124"/>
      <c r="BY136" s="26"/>
      <c r="BZ136" s="146"/>
      <c r="CA136" s="26"/>
      <c r="CB136" s="151"/>
    </row>
    <row r="137" spans="1:80" s="20" customFormat="1" ht="12.75">
      <c r="A137" s="13"/>
      <c r="B137" s="57"/>
      <c r="C137" s="1"/>
      <c r="D137" s="1"/>
      <c r="E137" s="2"/>
      <c r="F137" s="1"/>
      <c r="G137" s="1"/>
      <c r="H137" s="1"/>
      <c r="I137" s="1"/>
      <c r="J137" s="1"/>
      <c r="K137" s="1"/>
      <c r="L137" s="3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19"/>
      <c r="BH137" s="119"/>
      <c r="BI137" s="119"/>
      <c r="BJ137" s="119"/>
      <c r="BK137" s="119"/>
      <c r="BL137" s="119"/>
      <c r="BM137" s="119"/>
      <c r="BN137" s="119"/>
      <c r="BO137" s="119"/>
      <c r="BP137" s="1"/>
      <c r="BQ137" s="1"/>
      <c r="BR137" s="1"/>
      <c r="BS137" s="1"/>
      <c r="BT137" s="119"/>
      <c r="BU137" s="26"/>
      <c r="BV137" s="26"/>
      <c r="BW137" s="102"/>
      <c r="BX137" s="124"/>
      <c r="BY137" s="26"/>
      <c r="BZ137" s="146"/>
      <c r="CA137" s="26"/>
      <c r="CB137" s="151"/>
    </row>
    <row r="138" spans="1:80" s="20" customFormat="1" ht="12.75">
      <c r="A138" s="13"/>
      <c r="B138" s="57"/>
      <c r="C138" s="1"/>
      <c r="D138" s="1"/>
      <c r="E138" s="2"/>
      <c r="F138" s="1"/>
      <c r="G138" s="1"/>
      <c r="H138" s="1"/>
      <c r="I138" s="1"/>
      <c r="J138" s="1"/>
      <c r="K138" s="1"/>
      <c r="L138" s="3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19"/>
      <c r="BH138" s="119"/>
      <c r="BI138" s="119"/>
      <c r="BJ138" s="119"/>
      <c r="BK138" s="119"/>
      <c r="BL138" s="119"/>
      <c r="BM138" s="119"/>
      <c r="BN138" s="119"/>
      <c r="BO138" s="119"/>
      <c r="BP138" s="1"/>
      <c r="BQ138" s="1"/>
      <c r="BR138" s="1"/>
      <c r="BS138" s="1"/>
      <c r="BT138" s="119"/>
      <c r="BU138" s="26"/>
      <c r="BV138" s="26"/>
      <c r="BW138" s="102"/>
      <c r="BX138" s="124"/>
      <c r="BY138" s="26"/>
      <c r="BZ138" s="146"/>
      <c r="CA138" s="26"/>
      <c r="CB138" s="151"/>
    </row>
    <row r="139" spans="1:80" s="20" customFormat="1" ht="12.75">
      <c r="A139" s="13"/>
      <c r="B139" s="57"/>
      <c r="C139" s="1"/>
      <c r="D139" s="1"/>
      <c r="E139" s="2"/>
      <c r="F139" s="1"/>
      <c r="G139" s="1"/>
      <c r="H139" s="1"/>
      <c r="I139" s="1"/>
      <c r="J139" s="1"/>
      <c r="K139" s="1"/>
      <c r="L139" s="3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19"/>
      <c r="BH139" s="119"/>
      <c r="BI139" s="119"/>
      <c r="BJ139" s="119"/>
      <c r="BK139" s="119"/>
      <c r="BL139" s="119"/>
      <c r="BM139" s="119"/>
      <c r="BN139" s="119"/>
      <c r="BO139" s="119"/>
      <c r="BP139" s="1"/>
      <c r="BQ139" s="1"/>
      <c r="BR139" s="1"/>
      <c r="BS139" s="1"/>
      <c r="BT139" s="119"/>
      <c r="BU139" s="26"/>
      <c r="BV139" s="26"/>
      <c r="BW139" s="102"/>
      <c r="BX139" s="124"/>
      <c r="BY139" s="26"/>
      <c r="BZ139" s="146"/>
      <c r="CA139" s="26"/>
      <c r="CB139" s="151"/>
    </row>
    <row r="140" spans="1:80" s="20" customFormat="1" ht="12.75">
      <c r="A140" s="13"/>
      <c r="B140" s="57"/>
      <c r="C140" s="1"/>
      <c r="D140" s="1"/>
      <c r="E140" s="2"/>
      <c r="F140" s="1"/>
      <c r="G140" s="1"/>
      <c r="H140" s="1"/>
      <c r="I140" s="1"/>
      <c r="J140" s="1"/>
      <c r="K140" s="1"/>
      <c r="L140" s="3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19"/>
      <c r="BH140" s="119"/>
      <c r="BI140" s="119"/>
      <c r="BJ140" s="119"/>
      <c r="BK140" s="119"/>
      <c r="BL140" s="119"/>
      <c r="BM140" s="119"/>
      <c r="BN140" s="119"/>
      <c r="BO140" s="119"/>
      <c r="BP140" s="1"/>
      <c r="BQ140" s="1"/>
      <c r="BR140" s="1"/>
      <c r="BS140" s="1"/>
      <c r="BT140" s="119"/>
      <c r="BU140" s="26"/>
      <c r="BV140" s="26"/>
      <c r="BW140" s="102"/>
      <c r="BX140" s="124"/>
      <c r="BY140" s="26"/>
      <c r="BZ140" s="146"/>
      <c r="CA140" s="26"/>
      <c r="CB140" s="151"/>
    </row>
    <row r="141" spans="1:80" s="20" customFormat="1" ht="12.75">
      <c r="A141" s="13"/>
      <c r="B141" s="57"/>
      <c r="C141" s="1"/>
      <c r="D141" s="1"/>
      <c r="E141" s="2"/>
      <c r="F141" s="1"/>
      <c r="G141" s="1"/>
      <c r="H141" s="1"/>
      <c r="I141" s="1"/>
      <c r="J141" s="1"/>
      <c r="K141" s="1"/>
      <c r="L141" s="3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19"/>
      <c r="BH141" s="119"/>
      <c r="BI141" s="119"/>
      <c r="BJ141" s="119"/>
      <c r="BK141" s="119"/>
      <c r="BL141" s="119"/>
      <c r="BM141" s="119"/>
      <c r="BN141" s="119"/>
      <c r="BO141" s="119"/>
      <c r="BP141" s="1"/>
      <c r="BQ141" s="1"/>
      <c r="BR141" s="1"/>
      <c r="BS141" s="1"/>
      <c r="BT141" s="119"/>
      <c r="BU141" s="26"/>
      <c r="BV141" s="26"/>
      <c r="BW141" s="102"/>
      <c r="BX141" s="124"/>
      <c r="BY141" s="26"/>
      <c r="BZ141" s="146"/>
      <c r="CA141" s="26"/>
      <c r="CB141" s="151"/>
    </row>
    <row r="142" spans="1:80" s="20" customFormat="1" ht="12.75">
      <c r="A142" s="13"/>
      <c r="B142" s="57"/>
      <c r="C142" s="1"/>
      <c r="D142" s="1"/>
      <c r="E142" s="2"/>
      <c r="F142" s="1"/>
      <c r="G142" s="1"/>
      <c r="H142" s="1"/>
      <c r="I142" s="1"/>
      <c r="J142" s="1"/>
      <c r="K142" s="1"/>
      <c r="L142" s="3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19"/>
      <c r="BH142" s="119"/>
      <c r="BI142" s="119"/>
      <c r="BJ142" s="119"/>
      <c r="BK142" s="119"/>
      <c r="BL142" s="119"/>
      <c r="BM142" s="119"/>
      <c r="BN142" s="119"/>
      <c r="BO142" s="119"/>
      <c r="BP142" s="1"/>
      <c r="BQ142" s="1"/>
      <c r="BR142" s="1"/>
      <c r="BS142" s="1"/>
      <c r="BT142" s="119"/>
      <c r="BU142" s="26"/>
      <c r="BV142" s="26"/>
      <c r="BW142" s="102"/>
      <c r="BX142" s="124"/>
      <c r="BY142" s="26"/>
      <c r="BZ142" s="146"/>
      <c r="CA142" s="26"/>
      <c r="CB142" s="151"/>
    </row>
    <row r="143" spans="1:80" s="20" customFormat="1" ht="12.75">
      <c r="A143" s="13"/>
      <c r="B143" s="57"/>
      <c r="C143" s="1"/>
      <c r="D143" s="1"/>
      <c r="E143" s="2"/>
      <c r="F143" s="1"/>
      <c r="G143" s="1"/>
      <c r="H143" s="1"/>
      <c r="I143" s="1"/>
      <c r="J143" s="1"/>
      <c r="K143" s="1"/>
      <c r="L143" s="3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19"/>
      <c r="BH143" s="119"/>
      <c r="BI143" s="119"/>
      <c r="BJ143" s="119"/>
      <c r="BK143" s="119"/>
      <c r="BL143" s="119"/>
      <c r="BM143" s="119"/>
      <c r="BN143" s="119"/>
      <c r="BO143" s="119"/>
      <c r="BP143" s="1"/>
      <c r="BQ143" s="1"/>
      <c r="BR143" s="1"/>
      <c r="BS143" s="1"/>
      <c r="BT143" s="119"/>
      <c r="BU143" s="26"/>
      <c r="BV143" s="26"/>
      <c r="BW143" s="102"/>
      <c r="BX143" s="124"/>
      <c r="BY143" s="26"/>
      <c r="BZ143" s="146"/>
      <c r="CA143" s="26"/>
      <c r="CB143" s="151"/>
    </row>
    <row r="144" spans="1:80" s="20" customFormat="1" ht="12.75">
      <c r="A144" s="13"/>
      <c r="B144" s="57"/>
      <c r="C144" s="1"/>
      <c r="D144" s="1"/>
      <c r="E144" s="2"/>
      <c r="F144" s="1"/>
      <c r="G144" s="1"/>
      <c r="H144" s="1"/>
      <c r="I144" s="1"/>
      <c r="J144" s="1"/>
      <c r="K144" s="1"/>
      <c r="L144" s="3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19"/>
      <c r="BH144" s="119"/>
      <c r="BI144" s="119"/>
      <c r="BJ144" s="119"/>
      <c r="BK144" s="119"/>
      <c r="BL144" s="119"/>
      <c r="BM144" s="119"/>
      <c r="BN144" s="119"/>
      <c r="BO144" s="119"/>
      <c r="BP144" s="1"/>
      <c r="BQ144" s="1"/>
      <c r="BR144" s="1"/>
      <c r="BS144" s="1"/>
      <c r="BT144" s="119"/>
      <c r="BU144" s="26"/>
      <c r="BV144" s="26"/>
      <c r="BW144" s="102"/>
      <c r="BX144" s="124"/>
      <c r="BY144" s="26"/>
      <c r="BZ144" s="146"/>
      <c r="CA144" s="26"/>
      <c r="CB144" s="151"/>
    </row>
    <row r="145" spans="1:80" s="20" customFormat="1" ht="12.75">
      <c r="A145" s="13"/>
      <c r="B145" s="57"/>
      <c r="C145" s="1"/>
      <c r="D145" s="1"/>
      <c r="E145" s="2"/>
      <c r="F145" s="1"/>
      <c r="G145" s="1"/>
      <c r="H145" s="1"/>
      <c r="I145" s="1"/>
      <c r="J145" s="1"/>
      <c r="K145" s="1"/>
      <c r="L145" s="3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19"/>
      <c r="BH145" s="119"/>
      <c r="BI145" s="119"/>
      <c r="BJ145" s="119"/>
      <c r="BK145" s="119"/>
      <c r="BL145" s="119"/>
      <c r="BM145" s="119"/>
      <c r="BN145" s="119"/>
      <c r="BO145" s="119"/>
      <c r="BP145" s="1"/>
      <c r="BQ145" s="1"/>
      <c r="BR145" s="1"/>
      <c r="BS145" s="1"/>
      <c r="BT145" s="119"/>
      <c r="BU145" s="26"/>
      <c r="BV145" s="26"/>
      <c r="BW145" s="102"/>
      <c r="BX145" s="124"/>
      <c r="BY145" s="26"/>
      <c r="BZ145" s="146"/>
      <c r="CA145" s="26"/>
      <c r="CB145" s="151"/>
    </row>
    <row r="146" spans="1:80" s="20" customFormat="1" ht="12.75">
      <c r="A146" s="13"/>
      <c r="B146" s="57"/>
      <c r="C146" s="1"/>
      <c r="D146" s="1"/>
      <c r="E146" s="2"/>
      <c r="F146" s="1"/>
      <c r="G146" s="1"/>
      <c r="H146" s="1"/>
      <c r="I146" s="1"/>
      <c r="J146" s="1"/>
      <c r="K146" s="1"/>
      <c r="L146" s="3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19"/>
      <c r="BH146" s="119"/>
      <c r="BI146" s="119"/>
      <c r="BJ146" s="119"/>
      <c r="BK146" s="119"/>
      <c r="BL146" s="119"/>
      <c r="BM146" s="119"/>
      <c r="BN146" s="119"/>
      <c r="BO146" s="119"/>
      <c r="BP146" s="1"/>
      <c r="BQ146" s="1"/>
      <c r="BR146" s="1"/>
      <c r="BS146" s="1"/>
      <c r="BT146" s="119"/>
      <c r="BU146" s="26"/>
      <c r="BV146" s="26"/>
      <c r="BW146" s="102"/>
      <c r="BX146" s="124"/>
      <c r="BY146" s="26"/>
      <c r="BZ146" s="146"/>
      <c r="CA146" s="26"/>
      <c r="CB146" s="151"/>
    </row>
    <row r="147" spans="1:80" s="20" customFormat="1" ht="12.75">
      <c r="A147" s="13"/>
      <c r="B147" s="57"/>
      <c r="C147" s="1"/>
      <c r="D147" s="1"/>
      <c r="E147" s="2"/>
      <c r="F147" s="1"/>
      <c r="G147" s="1"/>
      <c r="H147" s="1"/>
      <c r="I147" s="1"/>
      <c r="J147" s="1"/>
      <c r="K147" s="1"/>
      <c r="L147" s="3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19"/>
      <c r="BH147" s="119"/>
      <c r="BI147" s="119"/>
      <c r="BJ147" s="119"/>
      <c r="BK147" s="119"/>
      <c r="BL147" s="119"/>
      <c r="BM147" s="119"/>
      <c r="BN147" s="119"/>
      <c r="BO147" s="119"/>
      <c r="BP147" s="1"/>
      <c r="BQ147" s="1"/>
      <c r="BR147" s="1"/>
      <c r="BS147" s="1"/>
      <c r="BT147" s="119"/>
      <c r="BU147" s="26"/>
      <c r="BV147" s="26"/>
      <c r="BW147" s="102"/>
      <c r="BX147" s="124"/>
      <c r="BY147" s="26"/>
      <c r="BZ147" s="146"/>
      <c r="CA147" s="26"/>
      <c r="CB147" s="151"/>
    </row>
    <row r="148" spans="1:80" s="20" customFormat="1" ht="12.75">
      <c r="A148" s="13"/>
      <c r="B148" s="57"/>
      <c r="C148" s="1"/>
      <c r="D148" s="1"/>
      <c r="E148" s="2"/>
      <c r="F148" s="1"/>
      <c r="G148" s="1"/>
      <c r="H148" s="1"/>
      <c r="I148" s="1"/>
      <c r="J148" s="1"/>
      <c r="K148" s="1"/>
      <c r="L148" s="3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19"/>
      <c r="BH148" s="119"/>
      <c r="BI148" s="119"/>
      <c r="BJ148" s="119"/>
      <c r="BK148" s="119"/>
      <c r="BL148" s="119"/>
      <c r="BM148" s="119"/>
      <c r="BN148" s="119"/>
      <c r="BO148" s="119"/>
      <c r="BP148" s="1"/>
      <c r="BQ148" s="1"/>
      <c r="BR148" s="1"/>
      <c r="BS148" s="1"/>
      <c r="BT148" s="119"/>
      <c r="BU148" s="26"/>
      <c r="BV148" s="26"/>
      <c r="BW148" s="102"/>
      <c r="BX148" s="124"/>
      <c r="BY148" s="26"/>
      <c r="BZ148" s="146"/>
      <c r="CA148" s="26"/>
      <c r="CB148" s="151"/>
    </row>
    <row r="149" spans="1:80" s="20" customFormat="1" ht="12.75">
      <c r="A149" s="13"/>
      <c r="B149" s="57"/>
      <c r="C149" s="1"/>
      <c r="D149" s="1"/>
      <c r="E149" s="2"/>
      <c r="F149" s="1"/>
      <c r="G149" s="1"/>
      <c r="H149" s="1"/>
      <c r="I149" s="1"/>
      <c r="J149" s="1"/>
      <c r="K149" s="1"/>
      <c r="L149" s="3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19"/>
      <c r="BH149" s="119"/>
      <c r="BI149" s="119"/>
      <c r="BJ149" s="119"/>
      <c r="BK149" s="119"/>
      <c r="BL149" s="119"/>
      <c r="BM149" s="119"/>
      <c r="BN149" s="119"/>
      <c r="BO149" s="119"/>
      <c r="BP149" s="1"/>
      <c r="BQ149" s="1"/>
      <c r="BR149" s="1"/>
      <c r="BS149" s="1"/>
      <c r="BT149" s="119"/>
      <c r="BU149" s="26"/>
      <c r="BV149" s="26"/>
      <c r="BW149" s="102"/>
      <c r="BX149" s="124"/>
      <c r="BY149" s="26"/>
      <c r="BZ149" s="146"/>
      <c r="CA149" s="26"/>
      <c r="CB149" s="151"/>
    </row>
    <row r="150" spans="1:80" s="20" customFormat="1" ht="12.75">
      <c r="A150" s="13"/>
      <c r="B150" s="57"/>
      <c r="C150" s="1"/>
      <c r="D150" s="1"/>
      <c r="E150" s="2"/>
      <c r="F150" s="1"/>
      <c r="G150" s="1"/>
      <c r="H150" s="1"/>
      <c r="I150" s="1"/>
      <c r="J150" s="1"/>
      <c r="K150" s="1"/>
      <c r="L150" s="3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19"/>
      <c r="BH150" s="119"/>
      <c r="BI150" s="119"/>
      <c r="BJ150" s="119"/>
      <c r="BK150" s="119"/>
      <c r="BL150" s="119"/>
      <c r="BM150" s="119"/>
      <c r="BN150" s="119"/>
      <c r="BO150" s="119"/>
      <c r="BP150" s="1"/>
      <c r="BQ150" s="1"/>
      <c r="BR150" s="1"/>
      <c r="BS150" s="1"/>
      <c r="BT150" s="119"/>
      <c r="BU150" s="26"/>
      <c r="BV150" s="26"/>
      <c r="BW150" s="102"/>
      <c r="BX150" s="124"/>
      <c r="BY150" s="26"/>
      <c r="BZ150" s="146"/>
      <c r="CA150" s="26"/>
      <c r="CB150" s="151"/>
    </row>
    <row r="151" spans="1:80" s="20" customFormat="1" ht="12.75">
      <c r="A151" s="13"/>
      <c r="B151" s="57"/>
      <c r="C151" s="1"/>
      <c r="D151" s="1"/>
      <c r="E151" s="2"/>
      <c r="F151" s="1"/>
      <c r="G151" s="1"/>
      <c r="H151" s="1"/>
      <c r="I151" s="1"/>
      <c r="J151" s="1"/>
      <c r="K151" s="1"/>
      <c r="L151" s="3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19"/>
      <c r="BH151" s="119"/>
      <c r="BI151" s="119"/>
      <c r="BJ151" s="119"/>
      <c r="BK151" s="119"/>
      <c r="BL151" s="119"/>
      <c r="BM151" s="119"/>
      <c r="BN151" s="119"/>
      <c r="BO151" s="119"/>
      <c r="BP151" s="1"/>
      <c r="BQ151" s="1"/>
      <c r="BR151" s="1"/>
      <c r="BS151" s="1"/>
      <c r="BT151" s="119"/>
      <c r="BU151" s="26"/>
      <c r="BV151" s="26"/>
      <c r="BW151" s="102"/>
      <c r="BX151" s="124"/>
      <c r="BY151" s="26"/>
      <c r="BZ151" s="146"/>
      <c r="CA151" s="26"/>
      <c r="CB151" s="151"/>
    </row>
    <row r="152" spans="1:112" s="20" customFormat="1" ht="12.75">
      <c r="A152" s="13"/>
      <c r="B152" s="57"/>
      <c r="C152" s="1"/>
      <c r="D152" s="1"/>
      <c r="E152" s="2"/>
      <c r="F152" s="1"/>
      <c r="G152" s="1"/>
      <c r="H152" s="1"/>
      <c r="I152" s="1"/>
      <c r="J152" s="1"/>
      <c r="K152" s="1"/>
      <c r="L152" s="3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19"/>
      <c r="BH152" s="119"/>
      <c r="BI152" s="119"/>
      <c r="BJ152" s="119"/>
      <c r="BK152" s="119"/>
      <c r="BL152" s="119"/>
      <c r="BM152" s="119"/>
      <c r="BN152" s="119"/>
      <c r="BO152" s="119"/>
      <c r="BP152" s="1"/>
      <c r="BQ152" s="1"/>
      <c r="BR152" s="1"/>
      <c r="BS152" s="1"/>
      <c r="BT152" s="119"/>
      <c r="BU152" s="26"/>
      <c r="BV152" s="26"/>
      <c r="BW152" s="102"/>
      <c r="BX152" s="124"/>
      <c r="BY152" s="26"/>
      <c r="BZ152" s="146"/>
      <c r="CA152" s="26"/>
      <c r="CB152" s="148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</row>
    <row r="153" spans="1:112" s="20" customFormat="1" ht="12.75">
      <c r="A153" s="13"/>
      <c r="B153" s="57"/>
      <c r="C153" s="1"/>
      <c r="D153" s="1"/>
      <c r="E153" s="2"/>
      <c r="F153" s="1"/>
      <c r="G153" s="1"/>
      <c r="H153" s="1"/>
      <c r="I153" s="1"/>
      <c r="J153" s="1"/>
      <c r="K153" s="1"/>
      <c r="L153" s="3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19"/>
      <c r="BH153" s="119"/>
      <c r="BI153" s="119"/>
      <c r="BJ153" s="119"/>
      <c r="BK153" s="119"/>
      <c r="BL153" s="119"/>
      <c r="BM153" s="119"/>
      <c r="BN153" s="119"/>
      <c r="BO153" s="119"/>
      <c r="BP153" s="1"/>
      <c r="BQ153" s="1"/>
      <c r="BR153" s="1"/>
      <c r="BS153" s="1"/>
      <c r="BT153" s="119"/>
      <c r="BU153" s="26"/>
      <c r="BV153" s="26"/>
      <c r="BW153" s="102"/>
      <c r="BX153" s="124"/>
      <c r="BY153" s="26"/>
      <c r="BZ153" s="146"/>
      <c r="CA153" s="26"/>
      <c r="CB153" s="148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</row>
    <row r="154" spans="1:112" s="20" customFormat="1" ht="12.75">
      <c r="A154" s="13"/>
      <c r="B154" s="57"/>
      <c r="C154" s="1"/>
      <c r="D154" s="1"/>
      <c r="E154" s="2"/>
      <c r="F154" s="1"/>
      <c r="G154" s="1"/>
      <c r="H154" s="1"/>
      <c r="I154" s="1"/>
      <c r="J154" s="1"/>
      <c r="K154" s="1"/>
      <c r="L154" s="3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19"/>
      <c r="BH154" s="119"/>
      <c r="BI154" s="119"/>
      <c r="BJ154" s="119"/>
      <c r="BK154" s="119"/>
      <c r="BL154" s="119"/>
      <c r="BM154" s="119"/>
      <c r="BN154" s="119"/>
      <c r="BO154" s="119"/>
      <c r="BP154" s="1"/>
      <c r="BQ154" s="1"/>
      <c r="BR154" s="1"/>
      <c r="BS154" s="1"/>
      <c r="BT154" s="119"/>
      <c r="BU154" s="26"/>
      <c r="BV154" s="26"/>
      <c r="BW154" s="102"/>
      <c r="BX154" s="124"/>
      <c r="BY154" s="26"/>
      <c r="BZ154" s="146"/>
      <c r="CA154" s="26"/>
      <c r="CB154" s="148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</row>
    <row r="155" spans="1:112" s="20" customFormat="1" ht="12.75">
      <c r="A155" s="13"/>
      <c r="B155" s="57"/>
      <c r="C155" s="1"/>
      <c r="D155" s="1"/>
      <c r="E155" s="2"/>
      <c r="F155" s="1"/>
      <c r="G155" s="1"/>
      <c r="H155" s="1"/>
      <c r="I155" s="1"/>
      <c r="J155" s="1"/>
      <c r="K155" s="1"/>
      <c r="L155" s="3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19"/>
      <c r="BH155" s="119"/>
      <c r="BI155" s="119"/>
      <c r="BJ155" s="119"/>
      <c r="BK155" s="119"/>
      <c r="BL155" s="119"/>
      <c r="BM155" s="119"/>
      <c r="BN155" s="119"/>
      <c r="BO155" s="119"/>
      <c r="BP155" s="1"/>
      <c r="BQ155" s="1"/>
      <c r="BR155" s="1"/>
      <c r="BS155" s="1"/>
      <c r="BT155" s="119"/>
      <c r="BU155" s="26"/>
      <c r="BV155" s="26"/>
      <c r="BW155" s="102"/>
      <c r="BX155" s="124"/>
      <c r="BY155" s="26"/>
      <c r="BZ155" s="146"/>
      <c r="CA155" s="26"/>
      <c r="CB155" s="148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</row>
    <row r="156" spans="1:112" s="20" customFormat="1" ht="12.75">
      <c r="A156" s="13"/>
      <c r="B156" s="57"/>
      <c r="C156" s="1"/>
      <c r="D156" s="1"/>
      <c r="E156" s="2"/>
      <c r="F156" s="1"/>
      <c r="G156" s="1"/>
      <c r="H156" s="1"/>
      <c r="I156" s="1"/>
      <c r="J156" s="1"/>
      <c r="K156" s="1"/>
      <c r="L156" s="3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19"/>
      <c r="BH156" s="119"/>
      <c r="BI156" s="119"/>
      <c r="BJ156" s="119"/>
      <c r="BK156" s="119"/>
      <c r="BL156" s="119"/>
      <c r="BM156" s="119"/>
      <c r="BN156" s="119"/>
      <c r="BO156" s="119"/>
      <c r="BP156" s="1"/>
      <c r="BQ156" s="1"/>
      <c r="BR156" s="1"/>
      <c r="BS156" s="1"/>
      <c r="BT156" s="119"/>
      <c r="BU156" s="26"/>
      <c r="BV156" s="26"/>
      <c r="BW156" s="102"/>
      <c r="BX156" s="124"/>
      <c r="BY156" s="26"/>
      <c r="BZ156" s="146"/>
      <c r="CA156" s="26"/>
      <c r="CB156" s="148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</row>
    <row r="157" spans="1:112" s="20" customFormat="1" ht="12.75">
      <c r="A157" s="13"/>
      <c r="B157" s="57"/>
      <c r="C157" s="1"/>
      <c r="D157" s="1"/>
      <c r="E157" s="2"/>
      <c r="F157" s="1"/>
      <c r="G157" s="1"/>
      <c r="H157" s="1"/>
      <c r="I157" s="1"/>
      <c r="J157" s="1"/>
      <c r="K157" s="1"/>
      <c r="L157" s="3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19"/>
      <c r="BH157" s="119"/>
      <c r="BI157" s="119"/>
      <c r="BJ157" s="119"/>
      <c r="BK157" s="119"/>
      <c r="BL157" s="119"/>
      <c r="BM157" s="119"/>
      <c r="BN157" s="119"/>
      <c r="BO157" s="119"/>
      <c r="BP157" s="1"/>
      <c r="BQ157" s="1"/>
      <c r="BR157" s="1"/>
      <c r="BS157" s="1"/>
      <c r="BT157" s="119"/>
      <c r="BU157" s="26"/>
      <c r="BV157" s="26"/>
      <c r="BW157" s="102"/>
      <c r="BX157" s="124"/>
      <c r="BY157" s="26"/>
      <c r="BZ157" s="146"/>
      <c r="CA157" s="26"/>
      <c r="CB157" s="148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</row>
    <row r="158" spans="1:112" s="20" customFormat="1" ht="12.75">
      <c r="A158" s="13"/>
      <c r="B158" s="57"/>
      <c r="C158" s="1"/>
      <c r="D158" s="1"/>
      <c r="E158" s="2"/>
      <c r="F158" s="1"/>
      <c r="G158" s="1"/>
      <c r="H158" s="1"/>
      <c r="I158" s="1"/>
      <c r="J158" s="1"/>
      <c r="K158" s="1"/>
      <c r="L158" s="3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19"/>
      <c r="BH158" s="119"/>
      <c r="BI158" s="119"/>
      <c r="BJ158" s="119"/>
      <c r="BK158" s="119"/>
      <c r="BL158" s="119"/>
      <c r="BM158" s="119"/>
      <c r="BN158" s="119"/>
      <c r="BO158" s="119"/>
      <c r="BP158" s="1"/>
      <c r="BQ158" s="1"/>
      <c r="BR158" s="1"/>
      <c r="BS158" s="1"/>
      <c r="BT158" s="119"/>
      <c r="BU158" s="26"/>
      <c r="BV158" s="26"/>
      <c r="BW158" s="102"/>
      <c r="BX158" s="124"/>
      <c r="BY158" s="26"/>
      <c r="BZ158" s="146"/>
      <c r="CA158" s="26"/>
      <c r="CB158" s="148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</row>
    <row r="159" spans="1:112" s="20" customFormat="1" ht="12.75">
      <c r="A159" s="13"/>
      <c r="B159" s="57"/>
      <c r="C159" s="1"/>
      <c r="D159" s="1"/>
      <c r="E159" s="2"/>
      <c r="F159" s="1"/>
      <c r="G159" s="1"/>
      <c r="H159" s="1"/>
      <c r="I159" s="1"/>
      <c r="J159" s="1"/>
      <c r="K159" s="1"/>
      <c r="L159" s="3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19"/>
      <c r="BH159" s="119"/>
      <c r="BI159" s="119"/>
      <c r="BJ159" s="119"/>
      <c r="BK159" s="119"/>
      <c r="BL159" s="119"/>
      <c r="BM159" s="119"/>
      <c r="BN159" s="119"/>
      <c r="BO159" s="119"/>
      <c r="BP159" s="1"/>
      <c r="BQ159" s="1"/>
      <c r="BR159" s="1"/>
      <c r="BS159" s="1"/>
      <c r="BT159" s="119"/>
      <c r="BU159" s="26"/>
      <c r="BV159" s="26"/>
      <c r="BW159" s="102"/>
      <c r="BX159" s="124"/>
      <c r="BY159" s="26"/>
      <c r="BZ159" s="146"/>
      <c r="CA159" s="26"/>
      <c r="CB159" s="148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</row>
    <row r="160" spans="1:112" s="20" customFormat="1" ht="12.75">
      <c r="A160" s="13"/>
      <c r="B160" s="57"/>
      <c r="C160" s="1"/>
      <c r="D160" s="1"/>
      <c r="E160" s="2"/>
      <c r="F160" s="1"/>
      <c r="G160" s="1"/>
      <c r="H160" s="1"/>
      <c r="I160" s="1"/>
      <c r="J160" s="1"/>
      <c r="K160" s="1"/>
      <c r="L160" s="3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19"/>
      <c r="BH160" s="119"/>
      <c r="BI160" s="119"/>
      <c r="BJ160" s="119"/>
      <c r="BK160" s="119"/>
      <c r="BL160" s="119"/>
      <c r="BM160" s="119"/>
      <c r="BN160" s="119"/>
      <c r="BO160" s="119"/>
      <c r="BP160" s="1"/>
      <c r="BQ160" s="1"/>
      <c r="BR160" s="1"/>
      <c r="BS160" s="1"/>
      <c r="BT160" s="119"/>
      <c r="BU160" s="26"/>
      <c r="BV160" s="26"/>
      <c r="BW160" s="102"/>
      <c r="BX160" s="124"/>
      <c r="BY160" s="26"/>
      <c r="BZ160" s="146"/>
      <c r="CA160" s="26"/>
      <c r="CB160" s="148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</row>
    <row r="161" spans="1:112" s="20" customFormat="1" ht="12.75">
      <c r="A161" s="13"/>
      <c r="B161" s="57"/>
      <c r="C161" s="1"/>
      <c r="D161" s="1"/>
      <c r="E161" s="2"/>
      <c r="F161" s="1"/>
      <c r="G161" s="1"/>
      <c r="H161" s="1"/>
      <c r="I161" s="1"/>
      <c r="J161" s="1"/>
      <c r="K161" s="1"/>
      <c r="L161" s="3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19"/>
      <c r="BH161" s="119"/>
      <c r="BI161" s="119"/>
      <c r="BJ161" s="119"/>
      <c r="BK161" s="119"/>
      <c r="BL161" s="119"/>
      <c r="BM161" s="119"/>
      <c r="BN161" s="119"/>
      <c r="BO161" s="119"/>
      <c r="BP161" s="1"/>
      <c r="BQ161" s="1"/>
      <c r="BR161" s="1"/>
      <c r="BS161" s="1"/>
      <c r="BT161" s="119"/>
      <c r="BU161" s="26"/>
      <c r="BV161" s="26"/>
      <c r="BW161" s="102"/>
      <c r="BX161" s="124"/>
      <c r="BY161" s="26"/>
      <c r="BZ161" s="146"/>
      <c r="CA161" s="26"/>
      <c r="CB161" s="148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</row>
    <row r="162" spans="1:112" s="20" customFormat="1" ht="12.75">
      <c r="A162" s="13"/>
      <c r="B162" s="57"/>
      <c r="C162" s="1"/>
      <c r="D162" s="1"/>
      <c r="E162" s="2"/>
      <c r="F162" s="1"/>
      <c r="G162" s="1"/>
      <c r="H162" s="1"/>
      <c r="I162" s="1"/>
      <c r="J162" s="1"/>
      <c r="K162" s="1"/>
      <c r="L162" s="3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19"/>
      <c r="BH162" s="119"/>
      <c r="BI162" s="119"/>
      <c r="BJ162" s="119"/>
      <c r="BK162" s="119"/>
      <c r="BL162" s="119"/>
      <c r="BM162" s="119"/>
      <c r="BN162" s="119"/>
      <c r="BO162" s="119"/>
      <c r="BP162" s="1"/>
      <c r="BQ162" s="1"/>
      <c r="BR162" s="1"/>
      <c r="BS162" s="1"/>
      <c r="BT162" s="119"/>
      <c r="BU162" s="26"/>
      <c r="BV162" s="26"/>
      <c r="BW162" s="102"/>
      <c r="BX162" s="124"/>
      <c r="BY162" s="26"/>
      <c r="BZ162" s="146"/>
      <c r="CA162" s="26"/>
      <c r="CB162" s="148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</row>
    <row r="163" spans="1:112" s="20" customFormat="1" ht="12.75">
      <c r="A163" s="13"/>
      <c r="B163" s="57"/>
      <c r="C163" s="1"/>
      <c r="D163" s="1"/>
      <c r="E163" s="2"/>
      <c r="F163" s="1"/>
      <c r="G163" s="1"/>
      <c r="H163" s="1"/>
      <c r="I163" s="1"/>
      <c r="J163" s="1"/>
      <c r="K163" s="1"/>
      <c r="L163" s="3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19"/>
      <c r="BH163" s="119"/>
      <c r="BI163" s="119"/>
      <c r="BJ163" s="119"/>
      <c r="BK163" s="119"/>
      <c r="BL163" s="119"/>
      <c r="BM163" s="119"/>
      <c r="BN163" s="119"/>
      <c r="BO163" s="119"/>
      <c r="BP163" s="1"/>
      <c r="BQ163" s="1"/>
      <c r="BR163" s="1"/>
      <c r="BS163" s="1"/>
      <c r="BT163" s="119"/>
      <c r="BU163" s="26"/>
      <c r="BV163" s="26"/>
      <c r="BW163" s="102"/>
      <c r="BX163" s="124"/>
      <c r="BY163" s="26"/>
      <c r="BZ163" s="146"/>
      <c r="CA163" s="26"/>
      <c r="CB163" s="148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</row>
    <row r="164" spans="1:112" s="20" customFormat="1" ht="12.75">
      <c r="A164" s="13"/>
      <c r="B164" s="57"/>
      <c r="C164" s="1"/>
      <c r="D164" s="1"/>
      <c r="E164" s="2"/>
      <c r="F164" s="1"/>
      <c r="G164" s="1"/>
      <c r="H164" s="1"/>
      <c r="I164" s="1"/>
      <c r="J164" s="1"/>
      <c r="K164" s="1"/>
      <c r="L164" s="3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19"/>
      <c r="BH164" s="119"/>
      <c r="BI164" s="119"/>
      <c r="BJ164" s="119"/>
      <c r="BK164" s="119"/>
      <c r="BL164" s="119"/>
      <c r="BM164" s="119"/>
      <c r="BN164" s="119"/>
      <c r="BO164" s="119"/>
      <c r="BP164" s="1"/>
      <c r="BQ164" s="1"/>
      <c r="BR164" s="1"/>
      <c r="BS164" s="1"/>
      <c r="BT164" s="119"/>
      <c r="BU164" s="26"/>
      <c r="BV164" s="26"/>
      <c r="BW164" s="102"/>
      <c r="BX164" s="124"/>
      <c r="BY164" s="26"/>
      <c r="BZ164" s="146"/>
      <c r="CA164" s="26"/>
      <c r="CB164" s="148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</row>
    <row r="165" spans="1:112" s="20" customFormat="1" ht="12.75">
      <c r="A165" s="13"/>
      <c r="B165" s="57"/>
      <c r="C165" s="1"/>
      <c r="D165" s="1"/>
      <c r="E165" s="2"/>
      <c r="F165" s="1"/>
      <c r="G165" s="1"/>
      <c r="H165" s="1"/>
      <c r="I165" s="1"/>
      <c r="J165" s="1"/>
      <c r="K165" s="1"/>
      <c r="L165" s="3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19"/>
      <c r="BH165" s="119"/>
      <c r="BI165" s="119"/>
      <c r="BJ165" s="119"/>
      <c r="BK165" s="119"/>
      <c r="BL165" s="119"/>
      <c r="BM165" s="119"/>
      <c r="BN165" s="119"/>
      <c r="BO165" s="119"/>
      <c r="BP165" s="1"/>
      <c r="BQ165" s="1"/>
      <c r="BR165" s="1"/>
      <c r="BS165" s="1"/>
      <c r="BT165" s="119"/>
      <c r="BU165" s="26"/>
      <c r="BV165" s="26"/>
      <c r="BW165" s="102"/>
      <c r="BX165" s="124"/>
      <c r="BY165" s="26"/>
      <c r="BZ165" s="146"/>
      <c r="CA165" s="26"/>
      <c r="CB165" s="148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</row>
    <row r="166" spans="1:112" s="20" customFormat="1" ht="12.75">
      <c r="A166" s="13"/>
      <c r="B166" s="57"/>
      <c r="C166" s="1"/>
      <c r="D166" s="1"/>
      <c r="E166" s="2"/>
      <c r="F166" s="1"/>
      <c r="G166" s="1"/>
      <c r="H166" s="1"/>
      <c r="I166" s="1"/>
      <c r="J166" s="1"/>
      <c r="K166" s="1"/>
      <c r="L166" s="3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19"/>
      <c r="BH166" s="119"/>
      <c r="BI166" s="119"/>
      <c r="BJ166" s="119"/>
      <c r="BK166" s="119"/>
      <c r="BL166" s="119"/>
      <c r="BM166" s="119"/>
      <c r="BN166" s="119"/>
      <c r="BO166" s="119"/>
      <c r="BP166" s="1"/>
      <c r="BQ166" s="1"/>
      <c r="BR166" s="1"/>
      <c r="BS166" s="1"/>
      <c r="BT166" s="119"/>
      <c r="BU166" s="26"/>
      <c r="BV166" s="26"/>
      <c r="BW166" s="102"/>
      <c r="BX166" s="124"/>
      <c r="BY166" s="26"/>
      <c r="BZ166" s="146"/>
      <c r="CA166" s="26"/>
      <c r="CB166" s="148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</row>
    <row r="167" spans="1:112" s="20" customFormat="1" ht="12.75">
      <c r="A167" s="13"/>
      <c r="B167" s="57"/>
      <c r="C167" s="1"/>
      <c r="D167" s="1"/>
      <c r="E167" s="2"/>
      <c r="F167" s="1"/>
      <c r="G167" s="1"/>
      <c r="H167" s="1"/>
      <c r="I167" s="1"/>
      <c r="J167" s="1"/>
      <c r="K167" s="1"/>
      <c r="L167" s="3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19"/>
      <c r="BH167" s="119"/>
      <c r="BI167" s="119"/>
      <c r="BJ167" s="119"/>
      <c r="BK167" s="119"/>
      <c r="BL167" s="119"/>
      <c r="BM167" s="119"/>
      <c r="BN167" s="119"/>
      <c r="BO167" s="119"/>
      <c r="BP167" s="1"/>
      <c r="BQ167" s="1"/>
      <c r="BR167" s="1"/>
      <c r="BS167" s="1"/>
      <c r="BT167" s="119"/>
      <c r="BU167" s="26"/>
      <c r="BV167" s="26"/>
      <c r="BW167" s="102"/>
      <c r="BX167" s="124"/>
      <c r="BY167" s="26"/>
      <c r="BZ167" s="146"/>
      <c r="CA167" s="26"/>
      <c r="CB167" s="148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</row>
    <row r="168" spans="1:112" s="20" customFormat="1" ht="12.75">
      <c r="A168" s="13"/>
      <c r="B168" s="57"/>
      <c r="C168" s="1"/>
      <c r="D168" s="1"/>
      <c r="E168" s="2"/>
      <c r="F168" s="1"/>
      <c r="G168" s="1"/>
      <c r="H168" s="1"/>
      <c r="I168" s="1"/>
      <c r="J168" s="1"/>
      <c r="K168" s="1"/>
      <c r="L168" s="3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19"/>
      <c r="BH168" s="119"/>
      <c r="BI168" s="119"/>
      <c r="BJ168" s="119"/>
      <c r="BK168" s="119"/>
      <c r="BL168" s="119"/>
      <c r="BM168" s="119"/>
      <c r="BN168" s="119"/>
      <c r="BO168" s="119"/>
      <c r="BP168" s="1"/>
      <c r="BQ168" s="1"/>
      <c r="BR168" s="1"/>
      <c r="BS168" s="1"/>
      <c r="BT168" s="119"/>
      <c r="BU168" s="26"/>
      <c r="BV168" s="26"/>
      <c r="BW168" s="102"/>
      <c r="BX168" s="124"/>
      <c r="BY168" s="26"/>
      <c r="BZ168" s="146"/>
      <c r="CA168" s="26"/>
      <c r="CB168" s="148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</row>
    <row r="169" spans="1:112" s="20" customFormat="1" ht="12.75">
      <c r="A169" s="13"/>
      <c r="B169" s="57"/>
      <c r="C169" s="1"/>
      <c r="D169" s="1"/>
      <c r="E169" s="2"/>
      <c r="F169" s="1"/>
      <c r="G169" s="1"/>
      <c r="H169" s="1"/>
      <c r="I169" s="1"/>
      <c r="J169" s="1"/>
      <c r="K169" s="1"/>
      <c r="L169" s="3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19"/>
      <c r="BH169" s="119"/>
      <c r="BI169" s="119"/>
      <c r="BJ169" s="119"/>
      <c r="BK169" s="119"/>
      <c r="BL169" s="119"/>
      <c r="BM169" s="119"/>
      <c r="BN169" s="119"/>
      <c r="BO169" s="119"/>
      <c r="BP169" s="1"/>
      <c r="BQ169" s="1"/>
      <c r="BR169" s="1"/>
      <c r="BS169" s="1"/>
      <c r="BT169" s="119"/>
      <c r="BU169" s="26"/>
      <c r="BV169" s="26"/>
      <c r="BW169" s="102"/>
      <c r="BX169" s="124"/>
      <c r="BY169" s="26"/>
      <c r="BZ169" s="146"/>
      <c r="CA169" s="26"/>
      <c r="CB169" s="148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</row>
  </sheetData>
  <sheetProtection/>
  <mergeCells count="109">
    <mergeCell ref="BW1:BW2"/>
    <mergeCell ref="BU3:BU4"/>
    <mergeCell ref="BZ1:BZ5"/>
    <mergeCell ref="BY6:BY35"/>
    <mergeCell ref="BY36:BY52"/>
    <mergeCell ref="BY1:BY5"/>
    <mergeCell ref="BO3:BO4"/>
    <mergeCell ref="BT3:BT4"/>
    <mergeCell ref="BX1:BX2"/>
    <mergeCell ref="BU1:BU2"/>
    <mergeCell ref="BP1:BS1"/>
    <mergeCell ref="BH3:BH4"/>
    <mergeCell ref="BL3:BL4"/>
    <mergeCell ref="BM3:BM4"/>
    <mergeCell ref="BX3:BX4"/>
    <mergeCell ref="BN3:BN4"/>
    <mergeCell ref="BB6:BB74"/>
    <mergeCell ref="BJ3:BJ4"/>
    <mergeCell ref="BV3:BV4"/>
    <mergeCell ref="BD3:BD4"/>
    <mergeCell ref="BG3:BG4"/>
    <mergeCell ref="AE3:AE4"/>
    <mergeCell ref="BW3:BW4"/>
    <mergeCell ref="AY3:AY4"/>
    <mergeCell ref="BV1:BV2"/>
    <mergeCell ref="AX3:AX4"/>
    <mergeCell ref="BP3:BP4"/>
    <mergeCell ref="BS3:BS4"/>
    <mergeCell ref="AZ3:AZ4"/>
    <mergeCell ref="BR3:BR4"/>
    <mergeCell ref="BQ3:BQ4"/>
    <mergeCell ref="Z3:Z4"/>
    <mergeCell ref="BI3:BI4"/>
    <mergeCell ref="AL3:AL4"/>
    <mergeCell ref="BK3:BK4"/>
    <mergeCell ref="AI3:AI4"/>
    <mergeCell ref="L6:L74"/>
    <mergeCell ref="BE3:BE4"/>
    <mergeCell ref="BF3:BF4"/>
    <mergeCell ref="AA3:AA4"/>
    <mergeCell ref="AD3:AD4"/>
    <mergeCell ref="AT3:AT4"/>
    <mergeCell ref="AU3:AU4"/>
    <mergeCell ref="AM3:AM4"/>
    <mergeCell ref="AP3:AP4"/>
    <mergeCell ref="AV3:AV4"/>
    <mergeCell ref="AN3:AN4"/>
    <mergeCell ref="AS3:AS4"/>
    <mergeCell ref="AR3:AR4"/>
    <mergeCell ref="AR1:AX1"/>
    <mergeCell ref="L3:L4"/>
    <mergeCell ref="P3:P4"/>
    <mergeCell ref="R3:R4"/>
    <mergeCell ref="BC3:BC4"/>
    <mergeCell ref="X3:X4"/>
    <mergeCell ref="AG3:AG4"/>
    <mergeCell ref="AQ3:AQ4"/>
    <mergeCell ref="P1:T1"/>
    <mergeCell ref="U3:U4"/>
    <mergeCell ref="AB3:AB4"/>
    <mergeCell ref="AK3:AK4"/>
    <mergeCell ref="BB3:BB4"/>
    <mergeCell ref="S3:S4"/>
    <mergeCell ref="K3:K4"/>
    <mergeCell ref="AF3:AF4"/>
    <mergeCell ref="M3:M4"/>
    <mergeCell ref="BA3:BA4"/>
    <mergeCell ref="AW3:AW4"/>
    <mergeCell ref="T3:T4"/>
    <mergeCell ref="F1:H1"/>
    <mergeCell ref="U1:X1"/>
    <mergeCell ref="Y1:AF1"/>
    <mergeCell ref="Y3:Y4"/>
    <mergeCell ref="H3:H4"/>
    <mergeCell ref="I3:I4"/>
    <mergeCell ref="N3:N4"/>
    <mergeCell ref="O3:O4"/>
    <mergeCell ref="AC3:AC4"/>
    <mergeCell ref="G3:G4"/>
    <mergeCell ref="AL1:AQ1"/>
    <mergeCell ref="A1:E2"/>
    <mergeCell ref="J3:J4"/>
    <mergeCell ref="W3:W4"/>
    <mergeCell ref="V3:V4"/>
    <mergeCell ref="F3:F4"/>
    <mergeCell ref="Q3:Q4"/>
    <mergeCell ref="A3:A5"/>
    <mergeCell ref="B3:B5"/>
    <mergeCell ref="I1:O1"/>
    <mergeCell ref="A6:A35"/>
    <mergeCell ref="CA1:CA5"/>
    <mergeCell ref="BY53:BY63"/>
    <mergeCell ref="C3:E4"/>
    <mergeCell ref="AG1:AK1"/>
    <mergeCell ref="BC1:BF1"/>
    <mergeCell ref="AY1:BB1"/>
    <mergeCell ref="AJ3:AJ4"/>
    <mergeCell ref="AH3:AH4"/>
    <mergeCell ref="AO3:AO4"/>
    <mergeCell ref="BY76:BY77"/>
    <mergeCell ref="BV75:BX75"/>
    <mergeCell ref="BY75:CA75"/>
    <mergeCell ref="A76:A77"/>
    <mergeCell ref="A75:E75"/>
    <mergeCell ref="A36:A52"/>
    <mergeCell ref="A53:A62"/>
    <mergeCell ref="A64:A74"/>
    <mergeCell ref="BY64:BY74"/>
    <mergeCell ref="BA6:BA74"/>
  </mergeCells>
  <conditionalFormatting sqref="F6:K35 M6:AZ35 BC6:BT35 F64:K74 M64:AZ74 BC64:BT74 BC55:BT62 M55:AZ62 F55:K62 BC38:BT52 M38:AZ52 F38:K52">
    <cfRule type="cellIs" priority="44" dxfId="3" operator="between" stopIfTrue="1">
      <formula>0.1</formula>
      <formula>2</formula>
    </cfRule>
    <cfRule type="cellIs" priority="45" dxfId="2" operator="equal" stopIfTrue="1">
      <formula>"E"</formula>
    </cfRule>
    <cfRule type="cellIs" priority="46" dxfId="1" operator="equal" stopIfTrue="1">
      <formula>-1</formula>
    </cfRule>
  </conditionalFormatting>
  <conditionalFormatting sqref="BU76:BV77 BX76:BX77 BX6:BX35 BU6:BU35 BU55:BU74 BX55:BX74 BU38:BU52 BX38:BX52">
    <cfRule type="colorScale" priority="117" dxfId="33">
      <colorScale>
        <cfvo type="min" val="0"/>
        <cfvo type="max"/>
        <color theme="3" tint="0.39998000860214233"/>
        <color theme="8" tint="0.7999799847602844"/>
      </colorScale>
    </cfRule>
  </conditionalFormatting>
  <conditionalFormatting sqref="F5:BT35 L63 BA63:BB63 F64:BT74 F55:BT62 F38:BT52">
    <cfRule type="cellIs" priority="40" dxfId="0" operator="equal" stopIfTrue="1">
      <formula>"P"</formula>
    </cfRule>
  </conditionalFormatting>
  <conditionalFormatting sqref="F75:K75 M75:BT75">
    <cfRule type="cellIs" priority="159" dxfId="28" operator="greaterThanOrEqual" stopIfTrue="1">
      <formula>$BU$75</formula>
    </cfRule>
  </conditionalFormatting>
  <conditionalFormatting sqref="F63:K63">
    <cfRule type="cellIs" priority="35" dxfId="3" operator="between" stopIfTrue="1">
      <formula>0.1</formula>
      <formula>2</formula>
    </cfRule>
    <cfRule type="cellIs" priority="36" dxfId="2" operator="equal" stopIfTrue="1">
      <formula>"E"</formula>
    </cfRule>
    <cfRule type="cellIs" priority="37" dxfId="1" operator="equal" stopIfTrue="1">
      <formula>-1</formula>
    </cfRule>
  </conditionalFormatting>
  <conditionalFormatting sqref="F63:K63">
    <cfRule type="cellIs" priority="34" dxfId="0" operator="equal" stopIfTrue="1">
      <formula>"P"</formula>
    </cfRule>
  </conditionalFormatting>
  <conditionalFormatting sqref="M63:AZ63">
    <cfRule type="cellIs" priority="31" dxfId="3" operator="between" stopIfTrue="1">
      <formula>0.1</formula>
      <formula>2</formula>
    </cfRule>
    <cfRule type="cellIs" priority="32" dxfId="2" operator="equal" stopIfTrue="1">
      <formula>"E"</formula>
    </cfRule>
    <cfRule type="cellIs" priority="33" dxfId="1" operator="equal" stopIfTrue="1">
      <formula>-1</formula>
    </cfRule>
  </conditionalFormatting>
  <conditionalFormatting sqref="M63:AZ63">
    <cfRule type="cellIs" priority="30" dxfId="0" operator="equal" stopIfTrue="1">
      <formula>"P"</formula>
    </cfRule>
  </conditionalFormatting>
  <conditionalFormatting sqref="BC63:BT63">
    <cfRule type="cellIs" priority="27" dxfId="3" operator="between" stopIfTrue="1">
      <formula>0.1</formula>
      <formula>2</formula>
    </cfRule>
    <cfRule type="cellIs" priority="28" dxfId="2" operator="equal" stopIfTrue="1">
      <formula>"E"</formula>
    </cfRule>
    <cfRule type="cellIs" priority="29" dxfId="1" operator="equal" stopIfTrue="1">
      <formula>-1</formula>
    </cfRule>
  </conditionalFormatting>
  <conditionalFormatting sqref="BC63:BT63">
    <cfRule type="cellIs" priority="26" dxfId="0" operator="equal" stopIfTrue="1">
      <formula>"P"</formula>
    </cfRule>
  </conditionalFormatting>
  <conditionalFormatting sqref="F54:K54 M54:AZ54 BC54:BT54">
    <cfRule type="cellIs" priority="22" dxfId="3" operator="between" stopIfTrue="1">
      <formula>0.1</formula>
      <formula>2</formula>
    </cfRule>
    <cfRule type="cellIs" priority="23" dxfId="2" operator="equal" stopIfTrue="1">
      <formula>"E"</formula>
    </cfRule>
    <cfRule type="cellIs" priority="24" dxfId="1" operator="equal" stopIfTrue="1">
      <formula>-1</formula>
    </cfRule>
  </conditionalFormatting>
  <conditionalFormatting sqref="BX54 BU54">
    <cfRule type="colorScale" priority="25" dxfId="33">
      <colorScale>
        <cfvo type="min" val="0"/>
        <cfvo type="max"/>
        <color theme="3" tint="0.39998000860214233"/>
        <color theme="8" tint="0.7999799847602844"/>
      </colorScale>
    </cfRule>
  </conditionalFormatting>
  <conditionalFormatting sqref="F54:BT54">
    <cfRule type="cellIs" priority="21" dxfId="0" operator="equal" stopIfTrue="1">
      <formula>"P"</formula>
    </cfRule>
  </conditionalFormatting>
  <conditionalFormatting sqref="BC53:BT53 M53:AZ53 F53:K53">
    <cfRule type="cellIs" priority="17" dxfId="3" operator="between" stopIfTrue="1">
      <formula>0.1</formula>
      <formula>2</formula>
    </cfRule>
    <cfRule type="cellIs" priority="18" dxfId="2" operator="equal" stopIfTrue="1">
      <formula>"E"</formula>
    </cfRule>
    <cfRule type="cellIs" priority="19" dxfId="1" operator="equal" stopIfTrue="1">
      <formula>-1</formula>
    </cfRule>
  </conditionalFormatting>
  <conditionalFormatting sqref="BX53 BU53">
    <cfRule type="colorScale" priority="20" dxfId="33">
      <colorScale>
        <cfvo type="min" val="0"/>
        <cfvo type="max"/>
        <color theme="3" tint="0.39998000860214233"/>
        <color theme="8" tint="0.7999799847602844"/>
      </colorScale>
    </cfRule>
  </conditionalFormatting>
  <conditionalFormatting sqref="F53:BT53">
    <cfRule type="cellIs" priority="16" dxfId="0" operator="equal" stopIfTrue="1">
      <formula>"P"</formula>
    </cfRule>
  </conditionalFormatting>
  <conditionalFormatting sqref="F37:K37 M37:AZ37 BC37:BT37">
    <cfRule type="cellIs" priority="7" dxfId="3" operator="between" stopIfTrue="1">
      <formula>0.1</formula>
      <formula>2</formula>
    </cfRule>
    <cfRule type="cellIs" priority="8" dxfId="2" operator="equal" stopIfTrue="1">
      <formula>"E"</formula>
    </cfRule>
    <cfRule type="cellIs" priority="9" dxfId="1" operator="equal" stopIfTrue="1">
      <formula>-1</formula>
    </cfRule>
  </conditionalFormatting>
  <conditionalFormatting sqref="BU37 BX37">
    <cfRule type="colorScale" priority="10" dxfId="33">
      <colorScale>
        <cfvo type="min" val="0"/>
        <cfvo type="max"/>
        <color theme="3" tint="0.39998000860214233"/>
        <color theme="8" tint="0.7999799847602844"/>
      </colorScale>
    </cfRule>
  </conditionalFormatting>
  <conditionalFormatting sqref="F37:BT37">
    <cfRule type="cellIs" priority="6" dxfId="0" operator="equal" stopIfTrue="1">
      <formula>"P"</formula>
    </cfRule>
  </conditionalFormatting>
  <conditionalFormatting sqref="BC36:BT36 M36:AZ36 F36:K36">
    <cfRule type="cellIs" priority="2" dxfId="3" operator="between" stopIfTrue="1">
      <formula>0.1</formula>
      <formula>2</formula>
    </cfRule>
    <cfRule type="cellIs" priority="3" dxfId="2" operator="equal" stopIfTrue="1">
      <formula>"E"</formula>
    </cfRule>
    <cfRule type="cellIs" priority="4" dxfId="1" operator="equal" stopIfTrue="1">
      <formula>-1</formula>
    </cfRule>
  </conditionalFormatting>
  <conditionalFormatting sqref="BX36 BU36">
    <cfRule type="colorScale" priority="5" dxfId="33">
      <colorScale>
        <cfvo type="min" val="0"/>
        <cfvo type="max"/>
        <color theme="3" tint="0.39998000860214233"/>
        <color theme="8" tint="0.7999799847602844"/>
      </colorScale>
    </cfRule>
  </conditionalFormatting>
  <conditionalFormatting sqref="F36:BT36">
    <cfRule type="cellIs" priority="1" dxfId="0" operator="equal" stopIfTrue="1">
      <formula>"P"</formula>
    </cfRule>
  </conditionalFormatting>
  <hyperlinks>
    <hyperlink ref="E11" r:id="rId1" display="domino@hdvt.de"/>
    <hyperlink ref="E44" r:id="rId2" display="eva_kolhaupt@hotmail.com"/>
    <hyperlink ref="E25" r:id="rId3" display="andrearasch@yahoo.de"/>
    <hyperlink ref="E68" r:id="rId4" display="toni-nu@web.de"/>
    <hyperlink ref="E69" r:id="rId5" display="gerhardreich84@t-online.de"/>
    <hyperlink ref="E20" r:id="rId6" display="saskia.kistner@gmx.de"/>
    <hyperlink ref="E41" r:id="rId7" display="Natalie.Fink@web.de"/>
    <hyperlink ref="E61" r:id="rId8" display="arminsutter@gmx.de"/>
    <hyperlink ref="E48" r:id="rId9" display="sweet.steifi@gmx.de"/>
    <hyperlink ref="E15" r:id="rId10" display="jojo@geser.info"/>
    <hyperlink ref="E18" r:id="rId11" display="aurelia.immler@web.de"/>
    <hyperlink ref="E55" r:id="rId12" display="christian.kuppek@gmx.de"/>
    <hyperlink ref="E35" r:id="rId13" display="francesca.zanker@googlemail.com "/>
    <hyperlink ref="E28" r:id="rId14" display="sonja.schillinger93@web.de"/>
    <hyperlink ref="E43" r:id="rId15" display="maria.hiss@gmx.de"/>
    <hyperlink ref="E39" r:id="rId16" display="julia@bb-a.de"/>
    <hyperlink ref="E24" r:id="rId17" display="verenamartinez@web.de"/>
    <hyperlink ref="E33" r:id="rId18" display="trautmann-dietrich@t-online.de"/>
    <hyperlink ref="E21" r:id="rId19" display="andrea.koenig78@web.de"/>
    <hyperlink ref="E42" r:id="rId20" display="carmen.fuhge@web.de"/>
    <hyperlink ref="E34" r:id="rId21" display="r_wiedemann@gmx.de"/>
    <hyperlink ref="E32" r:id="rId22" display="uschistraubinger@gmx.de"/>
    <hyperlink ref="E51" r:id="rId23" display="petrachristinestraub@freenet.de"/>
    <hyperlink ref="E47" r:id="rId24" display="radio.riedesser@t-online.de"/>
    <hyperlink ref="E7" r:id="rId25" display="baumannnicole91@web.de"/>
    <hyperlink ref="E50" r:id="rId26" display="stibe@online.de"/>
    <hyperlink ref="E60" r:id="rId27" display="gg.straub@gmx.net"/>
    <hyperlink ref="E27" r:id="rId28" display="georg.rief@gmx.de"/>
    <hyperlink ref="E46" r:id="rId29" display="franz.raedler@aon.at"/>
    <hyperlink ref="E40" r:id="rId30" display="familie-eger@web.de"/>
    <hyperlink ref="E22" r:id="rId31" display="marinakolb@freenet.de"/>
    <hyperlink ref="E23" r:id="rId32" display="anitaluibenspacher@yahoo.de"/>
    <hyperlink ref="E52" r:id="rId33" display="struppi80@web.de"/>
    <hyperlink ref="E19" r:id="rId34" display="v-ramona@web.de"/>
    <hyperlink ref="E6" r:id="rId35" display="tanja.aichele@gmx.de"/>
    <hyperlink ref="E9" r:id="rId36" display="arminbischof@gmx.de"/>
    <hyperlink ref="E16" r:id="rId37" display="Peter.Haslach@t-online.de"/>
    <hyperlink ref="E29" r:id="rId38" display="vloni_spieler@hotmail.com"/>
    <hyperlink ref="E59" r:id="rId39" display="michael.spiegel@t-online.de"/>
    <hyperlink ref="E26" r:id="rId40" display="A.N.N.A.Rief@web.de"/>
    <hyperlink ref="E56" r:id="rId41" display="simon.maier@rupp.at"/>
    <hyperlink ref="E62" r:id="rId42" display="troebi3@web.de"/>
    <hyperlink ref="E71" r:id="rId43" display="mail@peterstraubinger.de"/>
    <hyperlink ref="E66" r:id="rId44" display="https://3c.gmx.net/mail/client/mail/mailto;jsessionid=8CE5A0B06A002FEAFE5AB80CC9AB1623-n4.bs27a?to=juergenfuhge%40gmail.com&amp;selection=tfol11c774b025085662"/>
    <hyperlink ref="E70" r:id="rId45" display="c_straub@vr-web.de"/>
    <hyperlink ref="E45" r:id="rId46" display="angela_mueller1@gmx.de"/>
    <hyperlink ref="E17" r:id="rId47" display="straub-josef@t-online.de"/>
    <hyperlink ref="E31" r:id="rId48" display="lena.stibe@online.de"/>
    <hyperlink ref="E14" r:id="rId49" display="laura.fricker96@web.de"/>
    <hyperlink ref="E13" r:id="rId50" display="anette.fricker@online.de"/>
    <hyperlink ref="E64" r:id="rId51" display="arminbischof@gmx.de"/>
    <hyperlink ref="E38" r:id="rId52" display="familie.bmbischof@web.de"/>
    <hyperlink ref="E65" r:id="rId53" display="a.boschert@gmx.net"/>
    <hyperlink ref="E74" r:id="rId54" display="ralfwipper@web.de"/>
    <hyperlink ref="E72" r:id="rId55" display="gerhardsutter@gmx.de"/>
    <hyperlink ref="E73" r:id="rId56" display="pfr.weber@gmx.de"/>
    <hyperlink ref="E30" r:id="rId57" display="marie.stibe@online.de"/>
    <hyperlink ref="E63" r:id="rId58" display="weber-wohmbrechts@t-online.de"/>
    <hyperlink ref="E54" r:id="rId59" display="mn.herz@t-online.de"/>
    <hyperlink ref="E53" r:id="rId60" display="Mirjam.Habersetzer@web.de"/>
    <hyperlink ref="E37" r:id="rId61" display="christinebirnbaum@gmx.de"/>
    <hyperlink ref="E36" r:id="rId62" display="caro-bentele@web.de"/>
  </hyperlinks>
  <printOptions/>
  <pageMargins left="0.21634615384615385" right="0.24479166666666666" top="0.25" bottom="0.2" header="0.16" footer="0.13"/>
  <pageSetup fitToWidth="0" fitToHeight="1" horizontalDpi="600" verticalDpi="600" orientation="portrait" paperSize="9" scale="60" r:id="rId66"/>
  <colBreaks count="2" manualBreakCount="2">
    <brk id="51" max="65535" man="1"/>
    <brk id="77" max="65535" man="1"/>
  </colBreaks>
  <drawing r:id="rId65"/>
  <legacyDrawing r:id="rId6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65"/>
  <sheetViews>
    <sheetView view="pageBreakPreview" zoomScale="85" zoomScaleNormal="70" zoomScaleSheetLayoutView="85" zoomScalePageLayoutView="85" workbookViewId="0" topLeftCell="A1">
      <pane xSplit="5" ySplit="5" topLeftCell="F27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39" sqref="B39"/>
    </sheetView>
  </sheetViews>
  <sheetFormatPr defaultColWidth="5.57421875" defaultRowHeight="12.75"/>
  <cols>
    <col min="1" max="1" width="6.28125" style="13" customWidth="1"/>
    <col min="2" max="2" width="4.140625" style="57" customWidth="1"/>
    <col min="3" max="3" width="22.421875" style="1" customWidth="1"/>
    <col min="4" max="4" width="16.8515625" style="1" customWidth="1"/>
    <col min="5" max="5" width="25.421875" style="2" customWidth="1"/>
    <col min="6" max="15" width="5.57421875" style="1" customWidth="1"/>
    <col min="16" max="16" width="6.57421875" style="26" customWidth="1"/>
    <col min="17" max="18" width="5.57421875" style="1" customWidth="1"/>
    <col min="19" max="19" width="8.28125" style="1" bestFit="1" customWidth="1"/>
    <col min="20" max="16384" width="5.57421875" style="1" customWidth="1"/>
  </cols>
  <sheetData>
    <row r="1" spans="1:16" ht="12.75" customHeight="1">
      <c r="A1" s="201" t="s">
        <v>224</v>
      </c>
      <c r="B1" s="202"/>
      <c r="C1" s="202"/>
      <c r="D1" s="202"/>
      <c r="E1" s="203"/>
      <c r="F1" s="265" t="s">
        <v>216</v>
      </c>
      <c r="G1" s="247" t="s">
        <v>220</v>
      </c>
      <c r="H1" s="268" t="s">
        <v>221</v>
      </c>
      <c r="I1" s="247" t="s">
        <v>225</v>
      </c>
      <c r="J1" s="247" t="s">
        <v>226</v>
      </c>
      <c r="K1" s="247" t="s">
        <v>228</v>
      </c>
      <c r="L1" s="247" t="s">
        <v>233</v>
      </c>
      <c r="M1" s="249" t="s">
        <v>230</v>
      </c>
      <c r="N1" s="249" t="s">
        <v>232</v>
      </c>
      <c r="O1" s="267" t="s">
        <v>234</v>
      </c>
      <c r="P1" s="263" t="s">
        <v>219</v>
      </c>
    </row>
    <row r="2" spans="1:16" s="90" customFormat="1" ht="71.25" customHeight="1">
      <c r="A2" s="204"/>
      <c r="B2" s="205"/>
      <c r="C2" s="205"/>
      <c r="D2" s="205"/>
      <c r="E2" s="206"/>
      <c r="F2" s="266"/>
      <c r="G2" s="248"/>
      <c r="H2" s="248"/>
      <c r="I2" s="248"/>
      <c r="J2" s="248"/>
      <c r="K2" s="248"/>
      <c r="L2" s="248"/>
      <c r="M2" s="250"/>
      <c r="N2" s="250"/>
      <c r="O2" s="250"/>
      <c r="P2" s="264"/>
    </row>
    <row r="3" spans="1:16" s="90" customFormat="1" ht="6" customHeight="1">
      <c r="A3" s="212" t="s">
        <v>200</v>
      </c>
      <c r="B3" s="256" t="s">
        <v>199</v>
      </c>
      <c r="C3" s="191" t="s">
        <v>132</v>
      </c>
      <c r="D3" s="192" t="s">
        <v>133</v>
      </c>
      <c r="E3" s="193" t="s">
        <v>134</v>
      </c>
      <c r="F3" s="209">
        <v>2</v>
      </c>
      <c r="G3" s="199">
        <v>2</v>
      </c>
      <c r="H3" s="199">
        <v>2</v>
      </c>
      <c r="I3" s="199">
        <v>2</v>
      </c>
      <c r="J3" s="199">
        <v>2</v>
      </c>
      <c r="K3" s="199">
        <v>2</v>
      </c>
      <c r="L3" s="199">
        <v>2</v>
      </c>
      <c r="M3" s="199">
        <v>2</v>
      </c>
      <c r="N3" s="199">
        <v>2</v>
      </c>
      <c r="O3" s="199">
        <v>2</v>
      </c>
      <c r="P3" s="251">
        <f>SUM(F3:O3)</f>
        <v>20</v>
      </c>
    </row>
    <row r="4" spans="1:16" s="90" customFormat="1" ht="6" customHeight="1">
      <c r="A4" s="254"/>
      <c r="B4" s="257"/>
      <c r="C4" s="239"/>
      <c r="D4" s="241"/>
      <c r="E4" s="259"/>
      <c r="F4" s="261"/>
      <c r="G4" s="243"/>
      <c r="H4" s="243"/>
      <c r="I4" s="243"/>
      <c r="J4" s="243"/>
      <c r="K4" s="243"/>
      <c r="L4" s="243"/>
      <c r="M4" s="243"/>
      <c r="N4" s="243"/>
      <c r="O4" s="243"/>
      <c r="P4" s="252"/>
    </row>
    <row r="5" spans="1:16" s="53" customFormat="1" ht="6" customHeight="1" thickBot="1">
      <c r="A5" s="255"/>
      <c r="B5" s="258"/>
      <c r="C5" s="240"/>
      <c r="D5" s="242"/>
      <c r="E5" s="260"/>
      <c r="F5" s="262"/>
      <c r="G5" s="244"/>
      <c r="H5" s="244"/>
      <c r="I5" s="244"/>
      <c r="J5" s="244"/>
      <c r="K5" s="244"/>
      <c r="L5" s="244"/>
      <c r="M5" s="244"/>
      <c r="N5" s="244"/>
      <c r="O5" s="244"/>
      <c r="P5" s="253"/>
    </row>
    <row r="6" spans="1:16" s="53" customFormat="1" ht="16.5" customHeight="1">
      <c r="A6" s="186" t="s">
        <v>175</v>
      </c>
      <c r="B6" s="30">
        <v>1</v>
      </c>
      <c r="C6" s="31" t="s">
        <v>0</v>
      </c>
      <c r="D6" s="31" t="s">
        <v>1</v>
      </c>
      <c r="E6" s="72" t="s">
        <v>62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5">
        <f aca="true" t="shared" si="0" ref="P6:P35">SUM(F6:O6)</f>
        <v>0</v>
      </c>
    </row>
    <row r="7" spans="1:16" s="53" customFormat="1" ht="16.5" customHeight="1">
      <c r="A7" s="187"/>
      <c r="B7" s="12">
        <v>2</v>
      </c>
      <c r="C7" s="4" t="s">
        <v>84</v>
      </c>
      <c r="D7" s="4" t="s">
        <v>85</v>
      </c>
      <c r="E7" s="73" t="s">
        <v>95</v>
      </c>
      <c r="F7" s="22"/>
      <c r="G7" s="22"/>
      <c r="H7" s="22"/>
      <c r="I7" s="22"/>
      <c r="J7" s="22"/>
      <c r="K7" s="22"/>
      <c r="L7" s="22"/>
      <c r="M7" s="22">
        <v>2</v>
      </c>
      <c r="N7" s="22"/>
      <c r="O7" s="22"/>
      <c r="P7" s="25">
        <f t="shared" si="0"/>
        <v>2</v>
      </c>
    </row>
    <row r="8" spans="1:16" s="53" customFormat="1" ht="16.5" customHeight="1">
      <c r="A8" s="187"/>
      <c r="B8" s="12">
        <v>3</v>
      </c>
      <c r="C8" s="5" t="s">
        <v>3</v>
      </c>
      <c r="D8" s="5" t="s">
        <v>4</v>
      </c>
      <c r="E8" s="73" t="s">
        <v>88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5">
        <f t="shared" si="0"/>
        <v>0</v>
      </c>
    </row>
    <row r="9" spans="1:16" s="53" customFormat="1" ht="16.5" customHeight="1">
      <c r="A9" s="187"/>
      <c r="B9" s="108">
        <v>4</v>
      </c>
      <c r="C9" s="4" t="s">
        <v>63</v>
      </c>
      <c r="D9" s="4" t="s">
        <v>20</v>
      </c>
      <c r="E9" s="73" t="s">
        <v>64</v>
      </c>
      <c r="F9" s="22"/>
      <c r="G9" s="22"/>
      <c r="H9" s="22"/>
      <c r="I9" s="22">
        <v>2</v>
      </c>
      <c r="J9" s="22"/>
      <c r="K9" s="22"/>
      <c r="L9" s="22"/>
      <c r="M9" s="22"/>
      <c r="N9" s="22"/>
      <c r="O9" s="22"/>
      <c r="P9" s="25">
        <f t="shared" si="0"/>
        <v>2</v>
      </c>
    </row>
    <row r="10" spans="1:16" s="53" customFormat="1" ht="16.5" customHeight="1">
      <c r="A10" s="187"/>
      <c r="B10" s="12">
        <v>5</v>
      </c>
      <c r="C10" s="6" t="s">
        <v>163</v>
      </c>
      <c r="D10" s="4" t="s">
        <v>85</v>
      </c>
      <c r="E10" s="73" t="s">
        <v>173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5">
        <f t="shared" si="0"/>
        <v>0</v>
      </c>
    </row>
    <row r="11" spans="1:16" s="53" customFormat="1" ht="16.5" customHeight="1">
      <c r="A11" s="187"/>
      <c r="B11" s="12">
        <v>6</v>
      </c>
      <c r="C11" s="6" t="s">
        <v>154</v>
      </c>
      <c r="D11" s="4" t="s">
        <v>155</v>
      </c>
      <c r="E11" s="73" t="s">
        <v>174</v>
      </c>
      <c r="F11" s="22"/>
      <c r="G11" s="22"/>
      <c r="H11" s="22"/>
      <c r="I11" s="22">
        <v>4</v>
      </c>
      <c r="J11" s="22">
        <v>2</v>
      </c>
      <c r="K11" s="22"/>
      <c r="L11" s="22"/>
      <c r="M11" s="22">
        <v>2</v>
      </c>
      <c r="N11" s="22">
        <v>2</v>
      </c>
      <c r="O11" s="22">
        <v>2</v>
      </c>
      <c r="P11" s="25">
        <f t="shared" si="0"/>
        <v>12</v>
      </c>
    </row>
    <row r="12" spans="1:16" s="53" customFormat="1" ht="16.5" customHeight="1">
      <c r="A12" s="187"/>
      <c r="B12" s="12">
        <v>7</v>
      </c>
      <c r="C12" s="6" t="s">
        <v>86</v>
      </c>
      <c r="D12" s="6" t="s">
        <v>169</v>
      </c>
      <c r="E12" s="73" t="s">
        <v>179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5">
        <f t="shared" si="0"/>
        <v>0</v>
      </c>
    </row>
    <row r="13" spans="1:16" s="53" customFormat="1" ht="16.5" customHeight="1">
      <c r="A13" s="187"/>
      <c r="B13" s="108">
        <v>8</v>
      </c>
      <c r="C13" s="5" t="s">
        <v>9</v>
      </c>
      <c r="D13" s="5" t="s">
        <v>10</v>
      </c>
      <c r="E13" s="73" t="s">
        <v>69</v>
      </c>
      <c r="F13" s="22">
        <v>2</v>
      </c>
      <c r="G13" s="22">
        <v>2</v>
      </c>
      <c r="H13" s="22">
        <v>2</v>
      </c>
      <c r="I13" s="22">
        <v>2</v>
      </c>
      <c r="J13" s="22">
        <v>2</v>
      </c>
      <c r="K13" s="22"/>
      <c r="L13" s="22"/>
      <c r="M13" s="22">
        <v>2</v>
      </c>
      <c r="N13" s="22">
        <v>2</v>
      </c>
      <c r="O13" s="22">
        <v>2</v>
      </c>
      <c r="P13" s="25">
        <f t="shared" si="0"/>
        <v>16</v>
      </c>
    </row>
    <row r="14" spans="1:16" s="53" customFormat="1" ht="16.5" customHeight="1">
      <c r="A14" s="187"/>
      <c r="B14" s="12">
        <v>9</v>
      </c>
      <c r="C14" s="5" t="s">
        <v>9</v>
      </c>
      <c r="D14" s="5" t="s">
        <v>111</v>
      </c>
      <c r="E14" s="73" t="s">
        <v>117</v>
      </c>
      <c r="F14" s="22"/>
      <c r="G14" s="22"/>
      <c r="H14" s="22"/>
      <c r="I14" s="22"/>
      <c r="J14" s="22"/>
      <c r="K14" s="22"/>
      <c r="L14" s="22"/>
      <c r="M14" s="22"/>
      <c r="N14" s="22"/>
      <c r="O14" s="22">
        <v>2</v>
      </c>
      <c r="P14" s="25">
        <f t="shared" si="0"/>
        <v>2</v>
      </c>
    </row>
    <row r="15" spans="1:16" s="53" customFormat="1" ht="16.5" customHeight="1">
      <c r="A15" s="187"/>
      <c r="B15" s="12">
        <v>10</v>
      </c>
      <c r="C15" s="5" t="s">
        <v>121</v>
      </c>
      <c r="D15" s="5" t="s">
        <v>122</v>
      </c>
      <c r="E15" s="73" t="s">
        <v>123</v>
      </c>
      <c r="F15" s="22"/>
      <c r="G15" s="22"/>
      <c r="H15" s="22"/>
      <c r="I15" s="22"/>
      <c r="J15" s="22"/>
      <c r="K15" s="22"/>
      <c r="L15" s="22"/>
      <c r="M15" s="22"/>
      <c r="N15" s="22"/>
      <c r="O15" s="22">
        <v>2</v>
      </c>
      <c r="P15" s="25">
        <f t="shared" si="0"/>
        <v>2</v>
      </c>
    </row>
    <row r="16" spans="1:19" s="53" customFormat="1" ht="16.5" customHeight="1">
      <c r="A16" s="187"/>
      <c r="B16" s="12">
        <v>11</v>
      </c>
      <c r="C16" s="5" t="s">
        <v>15</v>
      </c>
      <c r="D16" s="5" t="s">
        <v>57</v>
      </c>
      <c r="E16" s="73" t="s">
        <v>90</v>
      </c>
      <c r="F16" s="22"/>
      <c r="G16" s="22">
        <v>2</v>
      </c>
      <c r="H16" s="22"/>
      <c r="I16" s="22"/>
      <c r="J16" s="22"/>
      <c r="K16" s="22"/>
      <c r="L16" s="22"/>
      <c r="M16" s="22"/>
      <c r="N16" s="22"/>
      <c r="O16" s="22">
        <v>2</v>
      </c>
      <c r="P16" s="25">
        <f t="shared" si="0"/>
        <v>4</v>
      </c>
      <c r="S16" s="96"/>
    </row>
    <row r="17" spans="1:19" s="53" customFormat="1" ht="16.5" customHeight="1">
      <c r="A17" s="187"/>
      <c r="B17" s="108">
        <v>12</v>
      </c>
      <c r="C17" s="5" t="s">
        <v>16</v>
      </c>
      <c r="D17" s="5" t="s">
        <v>17</v>
      </c>
      <c r="E17" s="73" t="s">
        <v>171</v>
      </c>
      <c r="F17" s="22"/>
      <c r="G17" s="22">
        <v>2</v>
      </c>
      <c r="H17" s="22"/>
      <c r="I17" s="22">
        <v>4</v>
      </c>
      <c r="J17" s="22"/>
      <c r="K17" s="22"/>
      <c r="L17" s="22"/>
      <c r="M17" s="22"/>
      <c r="N17" s="22">
        <v>2</v>
      </c>
      <c r="O17" s="22">
        <v>2</v>
      </c>
      <c r="P17" s="25">
        <f t="shared" si="0"/>
        <v>10</v>
      </c>
      <c r="S17" s="96"/>
    </row>
    <row r="18" spans="1:16" s="53" customFormat="1" ht="16.5" customHeight="1">
      <c r="A18" s="187"/>
      <c r="B18" s="12">
        <v>13</v>
      </c>
      <c r="C18" s="5" t="s">
        <v>118</v>
      </c>
      <c r="D18" s="5" t="s">
        <v>119</v>
      </c>
      <c r="E18" s="73" t="s">
        <v>120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5">
        <f t="shared" si="0"/>
        <v>0</v>
      </c>
    </row>
    <row r="19" spans="1:16" s="53" customFormat="1" ht="16.5" customHeight="1">
      <c r="A19" s="187"/>
      <c r="B19" s="12">
        <v>14</v>
      </c>
      <c r="C19" s="5" t="s">
        <v>160</v>
      </c>
      <c r="D19" s="5" t="s">
        <v>8</v>
      </c>
      <c r="E19" s="73" t="s">
        <v>65</v>
      </c>
      <c r="F19" s="22"/>
      <c r="G19" s="22"/>
      <c r="H19" s="22"/>
      <c r="I19" s="22">
        <v>2</v>
      </c>
      <c r="J19" s="22"/>
      <c r="K19" s="22"/>
      <c r="L19" s="22"/>
      <c r="M19" s="22"/>
      <c r="N19" s="22"/>
      <c r="O19" s="22">
        <v>2</v>
      </c>
      <c r="P19" s="25">
        <f t="shared" si="0"/>
        <v>4</v>
      </c>
    </row>
    <row r="20" spans="1:16" s="53" customFormat="1" ht="16.5" customHeight="1">
      <c r="A20" s="187"/>
      <c r="B20" s="12">
        <v>15</v>
      </c>
      <c r="C20" s="5" t="s">
        <v>140</v>
      </c>
      <c r="D20" s="5" t="s">
        <v>141</v>
      </c>
      <c r="E20" s="73" t="s">
        <v>142</v>
      </c>
      <c r="F20" s="22">
        <v>2</v>
      </c>
      <c r="G20" s="22"/>
      <c r="H20" s="22">
        <v>2</v>
      </c>
      <c r="I20" s="22">
        <v>2</v>
      </c>
      <c r="J20" s="22"/>
      <c r="K20" s="22"/>
      <c r="L20" s="22"/>
      <c r="M20" s="22">
        <v>2</v>
      </c>
      <c r="N20" s="22"/>
      <c r="O20" s="22"/>
      <c r="P20" s="25">
        <f t="shared" si="0"/>
        <v>8</v>
      </c>
    </row>
    <row r="21" spans="1:16" s="53" customFormat="1" ht="16.5" customHeight="1">
      <c r="A21" s="187"/>
      <c r="B21" s="108">
        <v>16</v>
      </c>
      <c r="C21" s="6" t="s">
        <v>75</v>
      </c>
      <c r="D21" s="6" t="s">
        <v>2</v>
      </c>
      <c r="E21" s="73" t="s">
        <v>96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5">
        <f t="shared" si="0"/>
        <v>0</v>
      </c>
    </row>
    <row r="22" spans="1:16" s="53" customFormat="1" ht="16.5" customHeight="1">
      <c r="A22" s="187"/>
      <c r="B22" s="12">
        <v>17</v>
      </c>
      <c r="C22" s="6" t="s">
        <v>164</v>
      </c>
      <c r="D22" s="6" t="s">
        <v>73</v>
      </c>
      <c r="E22" s="73" t="s">
        <v>74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5">
        <f t="shared" si="0"/>
        <v>0</v>
      </c>
    </row>
    <row r="23" spans="1:16" s="53" customFormat="1" ht="16.5" customHeight="1">
      <c r="A23" s="187"/>
      <c r="B23" s="12">
        <v>18</v>
      </c>
      <c r="C23" s="6" t="s">
        <v>22</v>
      </c>
      <c r="D23" s="6" t="s">
        <v>19</v>
      </c>
      <c r="E23" s="73" t="s">
        <v>135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5">
        <f t="shared" si="0"/>
        <v>0</v>
      </c>
    </row>
    <row r="24" spans="1:16" s="53" customFormat="1" ht="16.5" customHeight="1">
      <c r="A24" s="187"/>
      <c r="B24" s="12">
        <v>19</v>
      </c>
      <c r="C24" s="6" t="s">
        <v>181</v>
      </c>
      <c r="D24" s="6" t="s">
        <v>103</v>
      </c>
      <c r="E24" s="73" t="s">
        <v>104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5">
        <f t="shared" si="0"/>
        <v>0</v>
      </c>
    </row>
    <row r="25" spans="1:16" s="53" customFormat="1" ht="16.5" customHeight="1">
      <c r="A25" s="187"/>
      <c r="B25" s="108">
        <v>20</v>
      </c>
      <c r="C25" s="6" t="s">
        <v>152</v>
      </c>
      <c r="D25" s="6" t="s">
        <v>2</v>
      </c>
      <c r="E25" s="73" t="s">
        <v>153</v>
      </c>
      <c r="F25" s="22"/>
      <c r="G25" s="22"/>
      <c r="H25" s="22"/>
      <c r="I25" s="22">
        <v>2</v>
      </c>
      <c r="J25" s="22"/>
      <c r="K25" s="22"/>
      <c r="L25" s="22"/>
      <c r="M25" s="22"/>
      <c r="N25" s="22"/>
      <c r="O25" s="22"/>
      <c r="P25" s="25">
        <f t="shared" si="0"/>
        <v>2</v>
      </c>
    </row>
    <row r="26" spans="1:16" s="53" customFormat="1" ht="16.5" customHeight="1">
      <c r="A26" s="187"/>
      <c r="B26" s="12">
        <v>21</v>
      </c>
      <c r="C26" s="6" t="s">
        <v>31</v>
      </c>
      <c r="D26" s="6" t="s">
        <v>76</v>
      </c>
      <c r="E26" s="73" t="s">
        <v>99</v>
      </c>
      <c r="F26" s="22"/>
      <c r="G26" s="22"/>
      <c r="H26" s="22"/>
      <c r="I26" s="22">
        <v>4</v>
      </c>
      <c r="J26" s="22"/>
      <c r="K26" s="22">
        <v>2</v>
      </c>
      <c r="L26" s="22"/>
      <c r="M26" s="22"/>
      <c r="N26" s="22">
        <v>2</v>
      </c>
      <c r="O26" s="22">
        <v>2</v>
      </c>
      <c r="P26" s="25">
        <f t="shared" si="0"/>
        <v>10</v>
      </c>
    </row>
    <row r="27" spans="1:16" s="53" customFormat="1" ht="16.5" customHeight="1">
      <c r="A27" s="187"/>
      <c r="B27" s="12">
        <v>22</v>
      </c>
      <c r="C27" s="5" t="s">
        <v>31</v>
      </c>
      <c r="D27" s="5" t="s">
        <v>34</v>
      </c>
      <c r="E27" s="73" t="s">
        <v>82</v>
      </c>
      <c r="F27" s="22"/>
      <c r="G27" s="22">
        <v>2</v>
      </c>
      <c r="H27" s="22"/>
      <c r="I27" s="22">
        <v>4</v>
      </c>
      <c r="J27" s="22">
        <v>2</v>
      </c>
      <c r="K27" s="22">
        <v>2</v>
      </c>
      <c r="L27" s="22"/>
      <c r="M27" s="22"/>
      <c r="N27" s="22"/>
      <c r="O27" s="22">
        <v>2</v>
      </c>
      <c r="P27" s="25">
        <f t="shared" si="0"/>
        <v>12</v>
      </c>
    </row>
    <row r="28" spans="1:16" s="53" customFormat="1" ht="16.5" customHeight="1">
      <c r="A28" s="187"/>
      <c r="B28" s="12">
        <v>23</v>
      </c>
      <c r="C28" s="5" t="s">
        <v>77</v>
      </c>
      <c r="D28" s="5" t="s">
        <v>78</v>
      </c>
      <c r="E28" s="73" t="s">
        <v>108</v>
      </c>
      <c r="F28" s="22"/>
      <c r="G28" s="22"/>
      <c r="H28" s="22"/>
      <c r="I28" s="22">
        <v>4</v>
      </c>
      <c r="J28" s="22">
        <v>2</v>
      </c>
      <c r="K28" s="22"/>
      <c r="L28" s="22"/>
      <c r="M28" s="22"/>
      <c r="N28" s="22"/>
      <c r="O28" s="22">
        <v>2</v>
      </c>
      <c r="P28" s="25">
        <f t="shared" si="0"/>
        <v>8</v>
      </c>
    </row>
    <row r="29" spans="1:16" s="53" customFormat="1" ht="16.5" customHeight="1">
      <c r="A29" s="187"/>
      <c r="B29" s="108">
        <v>24</v>
      </c>
      <c r="C29" s="5" t="s">
        <v>40</v>
      </c>
      <c r="D29" s="6" t="s">
        <v>41</v>
      </c>
      <c r="E29" s="73" t="s">
        <v>42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5">
        <f t="shared" si="0"/>
        <v>0</v>
      </c>
    </row>
    <row r="30" spans="1:16" s="53" customFormat="1" ht="16.5" customHeight="1">
      <c r="A30" s="187"/>
      <c r="B30" s="12">
        <v>25</v>
      </c>
      <c r="C30" s="5" t="s">
        <v>43</v>
      </c>
      <c r="D30" s="6" t="s">
        <v>139</v>
      </c>
      <c r="E30" s="73" t="s">
        <v>227</v>
      </c>
      <c r="F30" s="22"/>
      <c r="G30" s="22"/>
      <c r="H30" s="22"/>
      <c r="I30" s="22"/>
      <c r="J30" s="22"/>
      <c r="K30" s="22"/>
      <c r="L30" s="22"/>
      <c r="M30" s="22"/>
      <c r="N30" s="22"/>
      <c r="O30" s="22">
        <v>2</v>
      </c>
      <c r="P30" s="25">
        <f t="shared" si="0"/>
        <v>2</v>
      </c>
    </row>
    <row r="31" spans="1:16" s="53" customFormat="1" ht="16.5" customHeight="1">
      <c r="A31" s="187"/>
      <c r="B31" s="12">
        <v>26</v>
      </c>
      <c r="C31" s="5" t="s">
        <v>109</v>
      </c>
      <c r="D31" s="6" t="s">
        <v>110</v>
      </c>
      <c r="E31" s="73" t="s">
        <v>172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5">
        <f t="shared" si="0"/>
        <v>0</v>
      </c>
    </row>
    <row r="32" spans="1:16" s="53" customFormat="1" ht="16.5" customHeight="1">
      <c r="A32" s="187"/>
      <c r="B32" s="12">
        <v>27</v>
      </c>
      <c r="C32" s="34" t="s">
        <v>54</v>
      </c>
      <c r="D32" s="5" t="s">
        <v>51</v>
      </c>
      <c r="E32" s="73" t="s">
        <v>93</v>
      </c>
      <c r="F32" s="22"/>
      <c r="G32" s="22"/>
      <c r="H32" s="22">
        <v>2</v>
      </c>
      <c r="I32" s="22"/>
      <c r="J32" s="22"/>
      <c r="K32" s="22"/>
      <c r="L32" s="22"/>
      <c r="M32" s="22"/>
      <c r="N32" s="22"/>
      <c r="O32" s="22">
        <v>2</v>
      </c>
      <c r="P32" s="25">
        <f t="shared" si="0"/>
        <v>4</v>
      </c>
    </row>
    <row r="33" spans="1:16" s="53" customFormat="1" ht="16.5" customHeight="1">
      <c r="A33" s="187"/>
      <c r="B33" s="108">
        <v>28</v>
      </c>
      <c r="C33" s="5" t="s">
        <v>48</v>
      </c>
      <c r="D33" s="5" t="s">
        <v>49</v>
      </c>
      <c r="E33" s="73" t="s">
        <v>101</v>
      </c>
      <c r="F33" s="22"/>
      <c r="G33" s="22"/>
      <c r="H33" s="22">
        <v>2</v>
      </c>
      <c r="I33" s="22"/>
      <c r="J33" s="22"/>
      <c r="K33" s="22"/>
      <c r="L33" s="22"/>
      <c r="M33" s="22"/>
      <c r="N33" s="22">
        <v>2</v>
      </c>
      <c r="O33" s="22">
        <v>2</v>
      </c>
      <c r="P33" s="25">
        <f t="shared" si="0"/>
        <v>6</v>
      </c>
    </row>
    <row r="34" spans="1:16" s="53" customFormat="1" ht="16.5" customHeight="1">
      <c r="A34" s="187"/>
      <c r="B34" s="12">
        <v>29</v>
      </c>
      <c r="C34" s="6" t="s">
        <v>60</v>
      </c>
      <c r="D34" s="6" t="s">
        <v>61</v>
      </c>
      <c r="E34" s="73" t="s">
        <v>94</v>
      </c>
      <c r="F34" s="22"/>
      <c r="G34" s="22"/>
      <c r="H34" s="22"/>
      <c r="I34" s="22"/>
      <c r="J34" s="22"/>
      <c r="K34" s="22"/>
      <c r="L34" s="22"/>
      <c r="M34" s="22"/>
      <c r="N34" s="22"/>
      <c r="O34" s="22">
        <v>2</v>
      </c>
      <c r="P34" s="25">
        <f t="shared" si="0"/>
        <v>2</v>
      </c>
    </row>
    <row r="35" spans="1:16" s="53" customFormat="1" ht="16.5" customHeight="1" thickBot="1">
      <c r="A35" s="188"/>
      <c r="B35" s="44">
        <v>30</v>
      </c>
      <c r="C35" s="45" t="s">
        <v>112</v>
      </c>
      <c r="D35" s="45" t="s">
        <v>113</v>
      </c>
      <c r="E35" s="99" t="s">
        <v>114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35">
        <f t="shared" si="0"/>
        <v>0</v>
      </c>
    </row>
    <row r="36" spans="1:16" s="53" customFormat="1" ht="16.5" customHeight="1">
      <c r="A36" s="170" t="s">
        <v>176</v>
      </c>
      <c r="B36" s="14">
        <v>31</v>
      </c>
      <c r="C36" s="15" t="s">
        <v>3</v>
      </c>
      <c r="D36" s="15" t="s">
        <v>52</v>
      </c>
      <c r="E36" s="75" t="s">
        <v>89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5">
        <f>SUM(F36:O36)</f>
        <v>0</v>
      </c>
    </row>
    <row r="37" spans="1:16" s="53" customFormat="1" ht="16.5" customHeight="1">
      <c r="A37" s="171"/>
      <c r="B37" s="54">
        <v>32</v>
      </c>
      <c r="C37" s="42" t="s">
        <v>167</v>
      </c>
      <c r="D37" s="43" t="s">
        <v>168</v>
      </c>
      <c r="E37" s="74" t="s">
        <v>180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25">
        <f>SUM(F37:O37)</f>
        <v>0</v>
      </c>
    </row>
    <row r="38" spans="1:16" s="53" customFormat="1" ht="16.5" customHeight="1">
      <c r="A38" s="171"/>
      <c r="B38" s="55">
        <v>33</v>
      </c>
      <c r="C38" s="15" t="s">
        <v>63</v>
      </c>
      <c r="D38" s="28" t="s">
        <v>21</v>
      </c>
      <c r="E38" s="75" t="s">
        <v>79</v>
      </c>
      <c r="F38" s="22"/>
      <c r="G38" s="22">
        <v>2</v>
      </c>
      <c r="H38" s="22"/>
      <c r="I38" s="22">
        <v>2</v>
      </c>
      <c r="J38" s="22"/>
      <c r="K38" s="22">
        <v>2</v>
      </c>
      <c r="L38" s="22"/>
      <c r="M38" s="22"/>
      <c r="N38" s="22"/>
      <c r="O38" s="22">
        <v>2</v>
      </c>
      <c r="P38" s="25">
        <f>SUM(F38:O38)</f>
        <v>8</v>
      </c>
    </row>
    <row r="39" spans="1:16" s="53" customFormat="1" ht="16.5" customHeight="1">
      <c r="A39" s="172"/>
      <c r="B39" s="14">
        <v>34</v>
      </c>
      <c r="C39" s="15" t="s">
        <v>70</v>
      </c>
      <c r="D39" s="28" t="s">
        <v>59</v>
      </c>
      <c r="E39" s="75" t="s">
        <v>136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5">
        <f aca="true" t="shared" si="1" ref="P39:P70">SUM(F39:O39)</f>
        <v>0</v>
      </c>
    </row>
    <row r="40" spans="1:16" s="53" customFormat="1" ht="16.5" customHeight="1">
      <c r="A40" s="172"/>
      <c r="B40" s="55">
        <v>35</v>
      </c>
      <c r="C40" s="15" t="s">
        <v>5</v>
      </c>
      <c r="D40" s="15" t="s">
        <v>6</v>
      </c>
      <c r="E40" s="75" t="s">
        <v>7</v>
      </c>
      <c r="F40" s="22">
        <v>2</v>
      </c>
      <c r="G40" s="22">
        <v>2</v>
      </c>
      <c r="H40" s="22"/>
      <c r="I40" s="22"/>
      <c r="J40" s="22"/>
      <c r="K40" s="22"/>
      <c r="L40" s="22"/>
      <c r="M40" s="22"/>
      <c r="N40" s="22"/>
      <c r="O40" s="22"/>
      <c r="P40" s="25">
        <f t="shared" si="1"/>
        <v>4</v>
      </c>
    </row>
    <row r="41" spans="1:16" s="53" customFormat="1" ht="16.5" customHeight="1">
      <c r="A41" s="172"/>
      <c r="B41" s="55">
        <v>36</v>
      </c>
      <c r="C41" s="15" t="s">
        <v>71</v>
      </c>
      <c r="D41" s="15" t="s">
        <v>72</v>
      </c>
      <c r="E41" s="75" t="s">
        <v>80</v>
      </c>
      <c r="F41" s="22"/>
      <c r="G41" s="22"/>
      <c r="H41" s="22"/>
      <c r="I41" s="22">
        <v>2</v>
      </c>
      <c r="J41" s="22"/>
      <c r="K41" s="22"/>
      <c r="L41" s="22"/>
      <c r="M41" s="22"/>
      <c r="N41" s="22"/>
      <c r="O41" s="22"/>
      <c r="P41" s="25">
        <f t="shared" si="1"/>
        <v>2</v>
      </c>
    </row>
    <row r="42" spans="1:16" s="53" customFormat="1" ht="16.5" customHeight="1">
      <c r="A42" s="172"/>
      <c r="B42" s="14">
        <v>37</v>
      </c>
      <c r="C42" s="15" t="s">
        <v>11</v>
      </c>
      <c r="D42" s="15" t="s">
        <v>87</v>
      </c>
      <c r="E42" s="75" t="s">
        <v>215</v>
      </c>
      <c r="F42" s="22"/>
      <c r="G42" s="22"/>
      <c r="H42" s="22">
        <v>2</v>
      </c>
      <c r="I42" s="22">
        <v>2</v>
      </c>
      <c r="J42" s="22"/>
      <c r="K42" s="22"/>
      <c r="L42" s="22"/>
      <c r="M42" s="22"/>
      <c r="N42" s="22"/>
      <c r="O42" s="22">
        <v>2</v>
      </c>
      <c r="P42" s="25">
        <f t="shared" si="1"/>
        <v>6</v>
      </c>
    </row>
    <row r="43" spans="1:16" s="53" customFormat="1" ht="16.5" customHeight="1">
      <c r="A43" s="172"/>
      <c r="B43" s="14">
        <v>38</v>
      </c>
      <c r="C43" s="15" t="s">
        <v>105</v>
      </c>
      <c r="D43" s="15" t="s">
        <v>106</v>
      </c>
      <c r="E43" s="75" t="s">
        <v>107</v>
      </c>
      <c r="F43" s="22"/>
      <c r="G43" s="22"/>
      <c r="H43" s="22"/>
      <c r="I43" s="22"/>
      <c r="J43" s="22"/>
      <c r="K43" s="22"/>
      <c r="L43" s="22"/>
      <c r="M43" s="22"/>
      <c r="N43" s="22"/>
      <c r="O43" s="22">
        <v>2</v>
      </c>
      <c r="P43" s="25">
        <f t="shared" si="1"/>
        <v>2</v>
      </c>
    </row>
    <row r="44" spans="1:16" s="53" customFormat="1" ht="16.5" customHeight="1">
      <c r="A44" s="172"/>
      <c r="B44" s="55">
        <v>39</v>
      </c>
      <c r="C44" s="15" t="s">
        <v>156</v>
      </c>
      <c r="D44" s="15" t="s">
        <v>157</v>
      </c>
      <c r="E44" s="75" t="s">
        <v>158</v>
      </c>
      <c r="F44" s="22"/>
      <c r="G44" s="22">
        <v>2</v>
      </c>
      <c r="H44" s="22"/>
      <c r="I44" s="22"/>
      <c r="J44" s="22"/>
      <c r="K44" s="22"/>
      <c r="L44" s="22"/>
      <c r="M44" s="22"/>
      <c r="N44" s="22"/>
      <c r="O44" s="22"/>
      <c r="P44" s="25">
        <f t="shared" si="1"/>
        <v>2</v>
      </c>
    </row>
    <row r="45" spans="1:16" s="53" customFormat="1" ht="16.5" customHeight="1">
      <c r="A45" s="172"/>
      <c r="B45" s="55">
        <v>40</v>
      </c>
      <c r="C45" s="15" t="s">
        <v>166</v>
      </c>
      <c r="D45" s="15" t="s">
        <v>44</v>
      </c>
      <c r="E45" s="75" t="s">
        <v>213</v>
      </c>
      <c r="F45" s="22"/>
      <c r="G45" s="22"/>
      <c r="H45" s="22"/>
      <c r="I45" s="22">
        <v>2</v>
      </c>
      <c r="J45" s="22"/>
      <c r="K45" s="22"/>
      <c r="L45" s="22"/>
      <c r="M45" s="22"/>
      <c r="N45" s="22"/>
      <c r="O45" s="22"/>
      <c r="P45" s="25">
        <f t="shared" si="1"/>
        <v>2</v>
      </c>
    </row>
    <row r="46" spans="1:16" s="53" customFormat="1" ht="16.5" customHeight="1">
      <c r="A46" s="172"/>
      <c r="B46" s="14">
        <v>41</v>
      </c>
      <c r="C46" s="15" t="s">
        <v>26</v>
      </c>
      <c r="D46" s="15" t="s">
        <v>27</v>
      </c>
      <c r="E46" s="75" t="s">
        <v>81</v>
      </c>
      <c r="F46" s="22"/>
      <c r="G46" s="22">
        <v>2</v>
      </c>
      <c r="H46" s="22"/>
      <c r="I46" s="22"/>
      <c r="J46" s="22"/>
      <c r="K46" s="22"/>
      <c r="L46" s="22"/>
      <c r="M46" s="22"/>
      <c r="N46" s="22"/>
      <c r="O46" s="22">
        <v>2</v>
      </c>
      <c r="P46" s="25">
        <f t="shared" si="1"/>
        <v>4</v>
      </c>
    </row>
    <row r="47" spans="1:16" s="53" customFormat="1" ht="16.5" customHeight="1">
      <c r="A47" s="172"/>
      <c r="B47" s="14">
        <v>42</v>
      </c>
      <c r="C47" s="15" t="s">
        <v>30</v>
      </c>
      <c r="D47" s="15" t="s">
        <v>2</v>
      </c>
      <c r="E47" s="75" t="s">
        <v>53</v>
      </c>
      <c r="F47" s="22"/>
      <c r="G47" s="22">
        <v>2</v>
      </c>
      <c r="H47" s="22"/>
      <c r="I47" s="22"/>
      <c r="J47" s="22"/>
      <c r="K47" s="22"/>
      <c r="L47" s="22"/>
      <c r="M47" s="22"/>
      <c r="N47" s="22"/>
      <c r="O47" s="22"/>
      <c r="P47" s="25">
        <f t="shared" si="1"/>
        <v>2</v>
      </c>
    </row>
    <row r="48" spans="1:16" s="53" customFormat="1" ht="16.5" customHeight="1">
      <c r="A48" s="172"/>
      <c r="B48" s="55">
        <v>43</v>
      </c>
      <c r="C48" s="15" t="s">
        <v>30</v>
      </c>
      <c r="D48" s="15" t="s">
        <v>170</v>
      </c>
      <c r="E48" s="75" t="s">
        <v>144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5">
        <f t="shared" si="1"/>
        <v>0</v>
      </c>
    </row>
    <row r="49" spans="1:16" s="53" customFormat="1" ht="16.5" customHeight="1">
      <c r="A49" s="172"/>
      <c r="B49" s="55">
        <v>44</v>
      </c>
      <c r="C49" s="15" t="s">
        <v>35</v>
      </c>
      <c r="D49" s="15" t="s">
        <v>36</v>
      </c>
      <c r="E49" s="75" t="s">
        <v>91</v>
      </c>
      <c r="F49" s="22"/>
      <c r="G49" s="22"/>
      <c r="H49" s="22"/>
      <c r="I49" s="22"/>
      <c r="J49" s="22"/>
      <c r="K49" s="22"/>
      <c r="L49" s="22"/>
      <c r="M49" s="22"/>
      <c r="N49" s="22"/>
      <c r="O49" s="22">
        <v>2</v>
      </c>
      <c r="P49" s="25">
        <f t="shared" si="1"/>
        <v>2</v>
      </c>
    </row>
    <row r="50" spans="1:16" s="53" customFormat="1" ht="16.5" customHeight="1">
      <c r="A50" s="172"/>
      <c r="B50" s="14">
        <v>45</v>
      </c>
      <c r="C50" s="15" t="s">
        <v>43</v>
      </c>
      <c r="D50" s="15" t="s">
        <v>44</v>
      </c>
      <c r="E50" s="75" t="s">
        <v>92</v>
      </c>
      <c r="F50" s="22"/>
      <c r="G50" s="22"/>
      <c r="H50" s="22"/>
      <c r="I50" s="22">
        <v>2</v>
      </c>
      <c r="J50" s="22"/>
      <c r="K50" s="22">
        <v>2</v>
      </c>
      <c r="L50" s="22"/>
      <c r="M50" s="22"/>
      <c r="N50" s="22"/>
      <c r="O50" s="22">
        <v>2</v>
      </c>
      <c r="P50" s="25">
        <f t="shared" si="1"/>
        <v>6</v>
      </c>
    </row>
    <row r="51" spans="1:16" s="53" customFormat="1" ht="16.5" customHeight="1">
      <c r="A51" s="172"/>
      <c r="B51" s="14">
        <v>46</v>
      </c>
      <c r="C51" s="15" t="s">
        <v>45</v>
      </c>
      <c r="D51" s="15" t="s">
        <v>20</v>
      </c>
      <c r="E51" s="75" t="s">
        <v>83</v>
      </c>
      <c r="F51" s="22"/>
      <c r="G51" s="22">
        <v>2</v>
      </c>
      <c r="H51" s="22"/>
      <c r="I51" s="22"/>
      <c r="J51" s="22"/>
      <c r="K51" s="22"/>
      <c r="L51" s="22"/>
      <c r="M51" s="22"/>
      <c r="N51" s="22"/>
      <c r="O51" s="22">
        <v>2</v>
      </c>
      <c r="P51" s="25">
        <f t="shared" si="1"/>
        <v>4</v>
      </c>
    </row>
    <row r="52" spans="1:16" s="53" customFormat="1" ht="16.5" customHeight="1" thickBot="1">
      <c r="A52" s="173"/>
      <c r="B52" s="97">
        <v>47</v>
      </c>
      <c r="C52" s="98" t="s">
        <v>66</v>
      </c>
      <c r="D52" s="98" t="s">
        <v>67</v>
      </c>
      <c r="E52" s="76" t="s">
        <v>68</v>
      </c>
      <c r="F52" s="40"/>
      <c r="G52" s="40"/>
      <c r="H52" s="40">
        <v>2</v>
      </c>
      <c r="I52" s="40">
        <v>2</v>
      </c>
      <c r="J52" s="40"/>
      <c r="K52" s="40">
        <v>2</v>
      </c>
      <c r="L52" s="40"/>
      <c r="M52" s="40"/>
      <c r="N52" s="40">
        <v>2</v>
      </c>
      <c r="O52" s="40">
        <v>2</v>
      </c>
      <c r="P52" s="35">
        <f t="shared" si="1"/>
        <v>10</v>
      </c>
    </row>
    <row r="53" spans="1:16" s="53" customFormat="1" ht="16.5" customHeight="1">
      <c r="A53" s="271"/>
      <c r="B53" s="269">
        <v>49</v>
      </c>
      <c r="C53" s="9" t="s">
        <v>13</v>
      </c>
      <c r="D53" s="9" t="s">
        <v>14</v>
      </c>
      <c r="E53" s="78" t="s">
        <v>130</v>
      </c>
      <c r="F53" s="22"/>
      <c r="G53" s="22"/>
      <c r="H53" s="22">
        <v>2</v>
      </c>
      <c r="I53" s="22">
        <v>2</v>
      </c>
      <c r="J53" s="22">
        <v>2</v>
      </c>
      <c r="K53" s="22">
        <v>2</v>
      </c>
      <c r="L53" s="22">
        <v>2</v>
      </c>
      <c r="M53" s="22"/>
      <c r="N53" s="22">
        <v>2</v>
      </c>
      <c r="O53" s="22">
        <v>2</v>
      </c>
      <c r="P53" s="25">
        <f>SUM(F53:O53)</f>
        <v>14</v>
      </c>
    </row>
    <row r="54" spans="1:16" s="53" customFormat="1" ht="16.5" customHeight="1">
      <c r="A54" s="272"/>
      <c r="B54" s="270">
        <v>48</v>
      </c>
      <c r="C54" s="37" t="s">
        <v>131</v>
      </c>
      <c r="D54" s="38" t="s">
        <v>18</v>
      </c>
      <c r="E54" s="77" t="s">
        <v>159</v>
      </c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25">
        <f>SUM(F54:O54)</f>
        <v>0</v>
      </c>
    </row>
    <row r="55" spans="1:16" s="53" customFormat="1" ht="16.5" customHeight="1">
      <c r="A55" s="272"/>
      <c r="B55" s="269">
        <v>50</v>
      </c>
      <c r="C55" s="8" t="s">
        <v>116</v>
      </c>
      <c r="D55" s="8" t="s">
        <v>115</v>
      </c>
      <c r="E55" s="78" t="s">
        <v>162</v>
      </c>
      <c r="F55" s="22">
        <v>2</v>
      </c>
      <c r="G55" s="22"/>
      <c r="H55" s="22"/>
      <c r="I55" s="22">
        <v>4</v>
      </c>
      <c r="J55" s="22">
        <v>2</v>
      </c>
      <c r="K55" s="22"/>
      <c r="L55" s="22">
        <v>2</v>
      </c>
      <c r="M55" s="22">
        <v>2</v>
      </c>
      <c r="N55" s="22">
        <v>2</v>
      </c>
      <c r="O55" s="22"/>
      <c r="P55" s="25">
        <f t="shared" si="1"/>
        <v>14</v>
      </c>
    </row>
    <row r="56" spans="1:16" s="53" customFormat="1" ht="16.5" customHeight="1">
      <c r="A56" s="272"/>
      <c r="B56" s="269">
        <v>51</v>
      </c>
      <c r="C56" s="8" t="s">
        <v>23</v>
      </c>
      <c r="D56" s="8" t="s">
        <v>24</v>
      </c>
      <c r="E56" s="78" t="s">
        <v>25</v>
      </c>
      <c r="F56" s="22"/>
      <c r="G56" s="22"/>
      <c r="H56" s="22"/>
      <c r="I56" s="22"/>
      <c r="J56" s="22"/>
      <c r="K56" s="22"/>
      <c r="L56" s="22">
        <v>2</v>
      </c>
      <c r="M56" s="22"/>
      <c r="N56" s="22"/>
      <c r="O56" s="22"/>
      <c r="P56" s="25">
        <f t="shared" si="1"/>
        <v>2</v>
      </c>
    </row>
    <row r="57" spans="1:16" s="53" customFormat="1" ht="16.5" customHeight="1">
      <c r="A57" s="272"/>
      <c r="B57" s="269">
        <v>52</v>
      </c>
      <c r="C57" s="9" t="s">
        <v>31</v>
      </c>
      <c r="D57" s="9" t="s">
        <v>32</v>
      </c>
      <c r="E57" s="78" t="s">
        <v>33</v>
      </c>
      <c r="F57" s="22"/>
      <c r="G57" s="22"/>
      <c r="H57" s="22"/>
      <c r="I57" s="22">
        <v>4</v>
      </c>
      <c r="J57" s="22">
        <v>2</v>
      </c>
      <c r="K57" s="22"/>
      <c r="L57" s="22">
        <v>2</v>
      </c>
      <c r="M57" s="22"/>
      <c r="N57" s="22"/>
      <c r="O57" s="22"/>
      <c r="P57" s="25">
        <f t="shared" si="1"/>
        <v>8</v>
      </c>
    </row>
    <row r="58" spans="1:16" s="53" customFormat="1" ht="16.5" customHeight="1">
      <c r="A58" s="272"/>
      <c r="B58" s="269">
        <v>53</v>
      </c>
      <c r="C58" s="9" t="s">
        <v>124</v>
      </c>
      <c r="D58" s="9" t="s">
        <v>125</v>
      </c>
      <c r="E58" s="78" t="s">
        <v>126</v>
      </c>
      <c r="F58" s="22"/>
      <c r="G58" s="22">
        <v>2</v>
      </c>
      <c r="H58" s="22"/>
      <c r="I58" s="22"/>
      <c r="J58" s="22"/>
      <c r="K58" s="22"/>
      <c r="L58" s="22"/>
      <c r="M58" s="22">
        <v>2</v>
      </c>
      <c r="N58" s="22"/>
      <c r="O58" s="22"/>
      <c r="P58" s="25">
        <f t="shared" si="1"/>
        <v>4</v>
      </c>
    </row>
    <row r="59" spans="1:16" s="53" customFormat="1" ht="16.5" customHeight="1">
      <c r="A59" s="272"/>
      <c r="B59" s="269">
        <v>54</v>
      </c>
      <c r="C59" s="9" t="s">
        <v>37</v>
      </c>
      <c r="D59" s="8" t="s">
        <v>38</v>
      </c>
      <c r="E59" s="78" t="s">
        <v>39</v>
      </c>
      <c r="F59" s="22"/>
      <c r="G59" s="22"/>
      <c r="H59" s="22"/>
      <c r="I59" s="22"/>
      <c r="J59" s="22"/>
      <c r="K59" s="22"/>
      <c r="L59" s="22">
        <v>2</v>
      </c>
      <c r="M59" s="22"/>
      <c r="N59" s="22"/>
      <c r="O59" s="22">
        <v>2</v>
      </c>
      <c r="P59" s="25">
        <f t="shared" si="1"/>
        <v>4</v>
      </c>
    </row>
    <row r="60" spans="1:16" s="53" customFormat="1" ht="16.5" customHeight="1">
      <c r="A60" s="272"/>
      <c r="B60" s="269">
        <v>55</v>
      </c>
      <c r="C60" s="9" t="s">
        <v>45</v>
      </c>
      <c r="D60" s="9" t="s">
        <v>46</v>
      </c>
      <c r="E60" s="78" t="s">
        <v>100</v>
      </c>
      <c r="F60" s="22"/>
      <c r="G60" s="22"/>
      <c r="H60" s="22"/>
      <c r="I60" s="22"/>
      <c r="J60" s="22"/>
      <c r="K60" s="22"/>
      <c r="L60" s="22"/>
      <c r="M60" s="22"/>
      <c r="N60" s="22">
        <v>2</v>
      </c>
      <c r="O60" s="22"/>
      <c r="P60" s="25">
        <f t="shared" si="1"/>
        <v>2</v>
      </c>
    </row>
    <row r="61" spans="1:16" s="53" customFormat="1" ht="16.5" customHeight="1">
      <c r="A61" s="272"/>
      <c r="B61" s="269">
        <v>56</v>
      </c>
      <c r="C61" s="9" t="s">
        <v>127</v>
      </c>
      <c r="D61" s="9" t="s">
        <v>58</v>
      </c>
      <c r="E61" s="78" t="s">
        <v>128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5">
        <f t="shared" si="1"/>
        <v>0</v>
      </c>
    </row>
    <row r="62" spans="1:16" s="53" customFormat="1" ht="16.5" customHeight="1" thickBot="1">
      <c r="A62" s="273"/>
      <c r="B62" s="269">
        <v>57</v>
      </c>
      <c r="C62" s="9" t="s">
        <v>129</v>
      </c>
      <c r="D62" s="9" t="s">
        <v>18</v>
      </c>
      <c r="E62" s="78" t="s">
        <v>50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5">
        <f t="shared" si="1"/>
        <v>0</v>
      </c>
    </row>
    <row r="63" spans="1:16" s="53" customFormat="1" ht="16.5" customHeight="1" thickBot="1">
      <c r="A63" s="134"/>
      <c r="B63" s="49">
        <v>58</v>
      </c>
      <c r="C63" s="50" t="s">
        <v>207</v>
      </c>
      <c r="D63" s="51" t="s">
        <v>229</v>
      </c>
      <c r="E63" s="79" t="s">
        <v>236</v>
      </c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35">
        <f t="shared" si="1"/>
        <v>0</v>
      </c>
    </row>
    <row r="64" spans="1:16" s="53" customFormat="1" ht="16.5" customHeight="1">
      <c r="A64" s="178" t="s">
        <v>178</v>
      </c>
      <c r="B64" s="46">
        <v>59</v>
      </c>
      <c r="C64" s="47" t="s">
        <v>63</v>
      </c>
      <c r="D64" s="48" t="s">
        <v>205</v>
      </c>
      <c r="E64" s="80" t="s">
        <v>64</v>
      </c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25">
        <f t="shared" si="1"/>
        <v>0</v>
      </c>
    </row>
    <row r="65" spans="1:16" s="53" customFormat="1" ht="16.5" customHeight="1">
      <c r="A65" s="179"/>
      <c r="B65" s="46">
        <v>60</v>
      </c>
      <c r="C65" s="47" t="s">
        <v>146</v>
      </c>
      <c r="D65" s="48" t="s">
        <v>147</v>
      </c>
      <c r="E65" s="80" t="s">
        <v>148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5">
        <f t="shared" si="1"/>
        <v>0</v>
      </c>
    </row>
    <row r="66" spans="1:16" s="53" customFormat="1" ht="16.5" customHeight="1">
      <c r="A66" s="180"/>
      <c r="B66" s="11">
        <v>61</v>
      </c>
      <c r="C66" s="27" t="s">
        <v>11</v>
      </c>
      <c r="D66" s="27" t="s">
        <v>12</v>
      </c>
      <c r="E66" s="81" t="s">
        <v>161</v>
      </c>
      <c r="F66" s="22"/>
      <c r="G66" s="22"/>
      <c r="H66" s="22"/>
      <c r="I66" s="22"/>
      <c r="J66" s="22"/>
      <c r="K66" s="22">
        <v>2</v>
      </c>
      <c r="L66" s="22">
        <v>2</v>
      </c>
      <c r="M66" s="22"/>
      <c r="N66" s="22"/>
      <c r="O66" s="22"/>
      <c r="P66" s="25">
        <f t="shared" si="1"/>
        <v>4</v>
      </c>
    </row>
    <row r="67" spans="1:16" s="53" customFormat="1" ht="16.5" customHeight="1">
      <c r="A67" s="180"/>
      <c r="B67" s="46">
        <v>62</v>
      </c>
      <c r="C67" s="7" t="s">
        <v>137</v>
      </c>
      <c r="D67" s="27" t="s">
        <v>138</v>
      </c>
      <c r="E67" s="81" t="s">
        <v>145</v>
      </c>
      <c r="F67" s="22"/>
      <c r="G67" s="22"/>
      <c r="H67" s="22"/>
      <c r="I67" s="22"/>
      <c r="J67" s="22"/>
      <c r="K67" s="22"/>
      <c r="L67" s="22">
        <v>2</v>
      </c>
      <c r="M67" s="22"/>
      <c r="N67" s="22"/>
      <c r="O67" s="22"/>
      <c r="P67" s="25">
        <f t="shared" si="1"/>
        <v>2</v>
      </c>
    </row>
    <row r="68" spans="1:16" s="53" customFormat="1" ht="16.5" customHeight="1">
      <c r="A68" s="180"/>
      <c r="B68" s="11">
        <v>63</v>
      </c>
      <c r="C68" s="7" t="s">
        <v>149</v>
      </c>
      <c r="D68" s="7" t="s">
        <v>150</v>
      </c>
      <c r="E68" s="81" t="s">
        <v>151</v>
      </c>
      <c r="F68" s="22">
        <v>2</v>
      </c>
      <c r="G68" s="22"/>
      <c r="H68" s="22">
        <v>2</v>
      </c>
      <c r="I68" s="22"/>
      <c r="J68" s="22">
        <v>2</v>
      </c>
      <c r="K68" s="22"/>
      <c r="L68" s="22"/>
      <c r="M68" s="22"/>
      <c r="N68" s="22"/>
      <c r="O68" s="22"/>
      <c r="P68" s="25">
        <f t="shared" si="1"/>
        <v>6</v>
      </c>
    </row>
    <row r="69" spans="1:16" s="53" customFormat="1" ht="16.5" customHeight="1">
      <c r="A69" s="180"/>
      <c r="B69" s="46">
        <v>64</v>
      </c>
      <c r="C69" s="27" t="s">
        <v>28</v>
      </c>
      <c r="D69" s="7" t="s">
        <v>29</v>
      </c>
      <c r="E69" s="81" t="s">
        <v>143</v>
      </c>
      <c r="F69" s="22">
        <v>2</v>
      </c>
      <c r="G69" s="22">
        <v>2</v>
      </c>
      <c r="H69" s="22"/>
      <c r="I69" s="22"/>
      <c r="J69" s="22"/>
      <c r="K69" s="22">
        <v>2</v>
      </c>
      <c r="L69" s="22">
        <v>2</v>
      </c>
      <c r="M69" s="22">
        <v>2</v>
      </c>
      <c r="N69" s="22"/>
      <c r="O69" s="22">
        <v>2</v>
      </c>
      <c r="P69" s="25">
        <f t="shared" si="1"/>
        <v>12</v>
      </c>
    </row>
    <row r="70" spans="1:16" s="53" customFormat="1" ht="16.5" customHeight="1">
      <c r="A70" s="180"/>
      <c r="B70" s="11">
        <v>65</v>
      </c>
      <c r="C70" s="27" t="s">
        <v>45</v>
      </c>
      <c r="D70" s="27" t="s">
        <v>47</v>
      </c>
      <c r="E70" s="82" t="s">
        <v>165</v>
      </c>
      <c r="F70" s="22"/>
      <c r="G70" s="22"/>
      <c r="H70" s="22">
        <v>2</v>
      </c>
      <c r="I70" s="22">
        <v>4</v>
      </c>
      <c r="J70" s="22">
        <v>2</v>
      </c>
      <c r="K70" s="22">
        <v>2</v>
      </c>
      <c r="L70" s="22">
        <v>2</v>
      </c>
      <c r="M70" s="22"/>
      <c r="N70" s="22">
        <v>2</v>
      </c>
      <c r="O70" s="22">
        <v>2</v>
      </c>
      <c r="P70" s="25">
        <f t="shared" si="1"/>
        <v>16</v>
      </c>
    </row>
    <row r="71" spans="1:16" s="53" customFormat="1" ht="16.5" customHeight="1">
      <c r="A71" s="180"/>
      <c r="B71" s="46">
        <v>66</v>
      </c>
      <c r="C71" s="27" t="s">
        <v>54</v>
      </c>
      <c r="D71" s="27" t="s">
        <v>55</v>
      </c>
      <c r="E71" s="81" t="s">
        <v>56</v>
      </c>
      <c r="F71" s="22"/>
      <c r="G71" s="22"/>
      <c r="H71" s="22"/>
      <c r="I71" s="22"/>
      <c r="J71" s="22"/>
      <c r="K71" s="22"/>
      <c r="L71" s="22"/>
      <c r="M71" s="22"/>
      <c r="N71" s="22">
        <v>2</v>
      </c>
      <c r="O71" s="22"/>
      <c r="P71" s="25">
        <f>SUM(F71:O71)</f>
        <v>2</v>
      </c>
    </row>
    <row r="72" spans="1:16" s="53" customFormat="1" ht="16.5" customHeight="1">
      <c r="A72" s="181"/>
      <c r="B72" s="11">
        <v>67</v>
      </c>
      <c r="C72" s="64" t="s">
        <v>127</v>
      </c>
      <c r="D72" s="64" t="s">
        <v>29</v>
      </c>
      <c r="E72" s="81" t="s">
        <v>211</v>
      </c>
      <c r="F72" s="22"/>
      <c r="G72" s="22">
        <v>2</v>
      </c>
      <c r="H72" s="22">
        <v>2</v>
      </c>
      <c r="I72" s="22">
        <v>2</v>
      </c>
      <c r="J72" s="22"/>
      <c r="K72" s="22"/>
      <c r="L72" s="22"/>
      <c r="M72" s="22"/>
      <c r="N72" s="22"/>
      <c r="O72" s="22">
        <v>2</v>
      </c>
      <c r="P72" s="25">
        <f>SUM(F72:O72)</f>
        <v>8</v>
      </c>
    </row>
    <row r="73" spans="1:16" s="53" customFormat="1" ht="16.5" customHeight="1">
      <c r="A73" s="181"/>
      <c r="B73" s="46">
        <v>68</v>
      </c>
      <c r="C73" s="64" t="s">
        <v>207</v>
      </c>
      <c r="D73" s="64" t="s">
        <v>208</v>
      </c>
      <c r="E73" s="81" t="s">
        <v>212</v>
      </c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5">
        <f>SUM(F73:O73)</f>
        <v>0</v>
      </c>
    </row>
    <row r="74" spans="1:16" s="53" customFormat="1" ht="16.5" customHeight="1" thickBot="1">
      <c r="A74" s="182"/>
      <c r="B74" s="23">
        <v>69</v>
      </c>
      <c r="C74" s="29" t="s">
        <v>97</v>
      </c>
      <c r="D74" s="24" t="s">
        <v>98</v>
      </c>
      <c r="E74" s="83" t="s">
        <v>102</v>
      </c>
      <c r="F74" s="40"/>
      <c r="G74" s="40"/>
      <c r="H74" s="40"/>
      <c r="I74" s="40"/>
      <c r="J74" s="40"/>
      <c r="K74" s="40"/>
      <c r="L74" s="40">
        <v>2</v>
      </c>
      <c r="M74" s="40"/>
      <c r="N74" s="40">
        <v>2</v>
      </c>
      <c r="O74" s="40">
        <v>2</v>
      </c>
      <c r="P74" s="35">
        <f>SUM(F74:O74)</f>
        <v>6</v>
      </c>
    </row>
    <row r="75" spans="1:16" s="104" customFormat="1" ht="26.25" customHeight="1">
      <c r="A75" s="245" t="s">
        <v>222</v>
      </c>
      <c r="B75" s="245"/>
      <c r="C75" s="245"/>
      <c r="D75" s="245"/>
      <c r="E75" s="246"/>
      <c r="F75" s="105">
        <f aca="true" t="shared" si="2" ref="F75:N75">SUM(F6:F74)/2</f>
        <v>6</v>
      </c>
      <c r="G75" s="105">
        <f t="shared" si="2"/>
        <v>13</v>
      </c>
      <c r="H75" s="105">
        <f t="shared" si="2"/>
        <v>10</v>
      </c>
      <c r="I75" s="105">
        <f t="shared" si="2"/>
        <v>29</v>
      </c>
      <c r="J75" s="105">
        <f t="shared" si="2"/>
        <v>9</v>
      </c>
      <c r="K75" s="105">
        <f t="shared" si="2"/>
        <v>9</v>
      </c>
      <c r="L75" s="105">
        <f t="shared" si="2"/>
        <v>10</v>
      </c>
      <c r="M75" s="105">
        <f t="shared" si="2"/>
        <v>7</v>
      </c>
      <c r="N75" s="105">
        <f t="shared" si="2"/>
        <v>12</v>
      </c>
      <c r="O75" s="105">
        <f>SUM(O6:O74)/2</f>
        <v>28</v>
      </c>
      <c r="P75" s="105"/>
    </row>
    <row r="76" spans="1:16" s="20" customFormat="1" ht="16.5" customHeight="1">
      <c r="A76" s="19"/>
      <c r="B76" s="56"/>
      <c r="E76" s="21"/>
      <c r="F76" s="1"/>
      <c r="G76" s="1"/>
      <c r="H76" s="1"/>
      <c r="I76" s="1"/>
      <c r="J76" s="1"/>
      <c r="K76" s="1"/>
      <c r="L76" s="1"/>
      <c r="M76" s="1"/>
      <c r="N76" s="1"/>
      <c r="O76" s="1"/>
      <c r="P76" s="26"/>
    </row>
    <row r="77" spans="1:16" s="20" customFormat="1" ht="16.5" customHeight="1">
      <c r="A77" s="19"/>
      <c r="B77" s="56"/>
      <c r="E77" s="21"/>
      <c r="F77" s="1"/>
      <c r="G77" s="1"/>
      <c r="H77" s="1"/>
      <c r="I77" s="1"/>
      <c r="J77" s="1"/>
      <c r="K77" s="1"/>
      <c r="L77" s="1"/>
      <c r="M77" s="1"/>
      <c r="N77" s="1"/>
      <c r="O77" s="1"/>
      <c r="P77" s="26"/>
    </row>
    <row r="78" spans="1:16" s="20" customFormat="1" ht="16.5" customHeight="1">
      <c r="A78" s="13"/>
      <c r="B78" s="57"/>
      <c r="C78" s="1"/>
      <c r="D78" s="1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26"/>
    </row>
    <row r="79" spans="1:16" s="20" customFormat="1" ht="12.75">
      <c r="A79" s="13"/>
      <c r="B79" s="57"/>
      <c r="C79" s="1"/>
      <c r="D79" s="1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26"/>
    </row>
    <row r="80" spans="1:16" s="20" customFormat="1" ht="12.75">
      <c r="A80" s="13"/>
      <c r="B80" s="57"/>
      <c r="C80" s="1"/>
      <c r="D80" s="1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26"/>
    </row>
    <row r="81" spans="1:16" s="20" customFormat="1" ht="12.75">
      <c r="A81" s="13"/>
      <c r="B81" s="57"/>
      <c r="C81" s="1"/>
      <c r="D81" s="1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26"/>
    </row>
    <row r="82" spans="1:16" s="20" customFormat="1" ht="12.75">
      <c r="A82" s="13"/>
      <c r="B82" s="57"/>
      <c r="C82" s="1"/>
      <c r="D82" s="1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26"/>
    </row>
    <row r="83" spans="1:16" s="20" customFormat="1" ht="12.75">
      <c r="A83" s="13"/>
      <c r="B83" s="57"/>
      <c r="C83" s="1"/>
      <c r="D83" s="1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26"/>
    </row>
    <row r="84" spans="1:16" s="20" customFormat="1" ht="12.75">
      <c r="A84" s="13"/>
      <c r="B84" s="57"/>
      <c r="C84" s="1"/>
      <c r="D84" s="1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26"/>
    </row>
    <row r="85" spans="1:16" s="20" customFormat="1" ht="12.75">
      <c r="A85" s="13"/>
      <c r="B85" s="57"/>
      <c r="C85" s="1"/>
      <c r="D85" s="1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26"/>
    </row>
    <row r="86" spans="1:16" s="20" customFormat="1" ht="12.75">
      <c r="A86" s="13"/>
      <c r="B86" s="57"/>
      <c r="C86" s="1"/>
      <c r="D86" s="1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26"/>
    </row>
    <row r="87" spans="1:16" s="20" customFormat="1" ht="12.75">
      <c r="A87" s="13"/>
      <c r="B87" s="57"/>
      <c r="C87" s="1"/>
      <c r="D87" s="1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26"/>
    </row>
    <row r="88" spans="1:16" s="20" customFormat="1" ht="12.75">
      <c r="A88" s="13"/>
      <c r="B88" s="57"/>
      <c r="C88" s="1"/>
      <c r="D88" s="1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26"/>
    </row>
    <row r="89" spans="1:16" s="20" customFormat="1" ht="12.75">
      <c r="A89" s="13"/>
      <c r="B89" s="57"/>
      <c r="C89" s="1"/>
      <c r="D89" s="1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6"/>
    </row>
    <row r="90" spans="1:16" s="20" customFormat="1" ht="12.75">
      <c r="A90" s="13"/>
      <c r="B90" s="57"/>
      <c r="C90" s="1"/>
      <c r="D90" s="1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26"/>
    </row>
    <row r="91" spans="1:16" s="20" customFormat="1" ht="12.75">
      <c r="A91" s="13"/>
      <c r="B91" s="57"/>
      <c r="C91" s="1"/>
      <c r="D91" s="1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26"/>
    </row>
    <row r="92" spans="1:16" s="20" customFormat="1" ht="12.75">
      <c r="A92" s="13"/>
      <c r="B92" s="57"/>
      <c r="C92" s="1"/>
      <c r="D92" s="1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26"/>
    </row>
    <row r="93" spans="1:16" s="20" customFormat="1" ht="12.75">
      <c r="A93" s="13"/>
      <c r="B93" s="57"/>
      <c r="C93" s="1"/>
      <c r="D93" s="1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26"/>
    </row>
    <row r="94" spans="1:16" s="20" customFormat="1" ht="12.75">
      <c r="A94" s="13"/>
      <c r="B94" s="57"/>
      <c r="C94" s="1"/>
      <c r="D94" s="1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26"/>
    </row>
    <row r="95" spans="1:16" s="20" customFormat="1" ht="12.75">
      <c r="A95" s="13"/>
      <c r="B95" s="57"/>
      <c r="C95" s="1"/>
      <c r="D95" s="1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26"/>
    </row>
    <row r="96" spans="1:16" s="20" customFormat="1" ht="12.75">
      <c r="A96" s="13"/>
      <c r="B96" s="57"/>
      <c r="C96" s="1"/>
      <c r="D96" s="1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26"/>
    </row>
    <row r="97" spans="1:16" s="20" customFormat="1" ht="12.75">
      <c r="A97" s="13"/>
      <c r="B97" s="57"/>
      <c r="C97" s="1"/>
      <c r="D97" s="1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26"/>
    </row>
    <row r="98" spans="1:16" s="20" customFormat="1" ht="12.75">
      <c r="A98" s="13"/>
      <c r="B98" s="57"/>
      <c r="C98" s="1"/>
      <c r="D98" s="1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26"/>
    </row>
    <row r="99" spans="1:16" s="20" customFormat="1" ht="12.75">
      <c r="A99" s="13"/>
      <c r="B99" s="57"/>
      <c r="C99" s="1"/>
      <c r="D99" s="1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26"/>
    </row>
    <row r="100" spans="1:16" s="20" customFormat="1" ht="12.75">
      <c r="A100" s="13"/>
      <c r="B100" s="57"/>
      <c r="C100" s="1"/>
      <c r="D100" s="1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26"/>
    </row>
    <row r="101" spans="1:16" s="20" customFormat="1" ht="12.75">
      <c r="A101" s="13"/>
      <c r="B101" s="57"/>
      <c r="C101" s="1"/>
      <c r="D101" s="1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26"/>
    </row>
    <row r="102" spans="1:16" s="20" customFormat="1" ht="12.75">
      <c r="A102" s="13"/>
      <c r="B102" s="57"/>
      <c r="C102" s="1"/>
      <c r="D102" s="1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26"/>
    </row>
    <row r="103" spans="1:16" s="20" customFormat="1" ht="12.75">
      <c r="A103" s="13"/>
      <c r="B103" s="57"/>
      <c r="C103" s="1"/>
      <c r="D103" s="1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26"/>
    </row>
    <row r="104" spans="1:16" s="20" customFormat="1" ht="12.75">
      <c r="A104" s="13"/>
      <c r="B104" s="57"/>
      <c r="C104" s="1"/>
      <c r="D104" s="1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26"/>
    </row>
    <row r="105" spans="1:16" s="20" customFormat="1" ht="12.75">
      <c r="A105" s="13"/>
      <c r="B105" s="57"/>
      <c r="C105" s="1"/>
      <c r="D105" s="1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26"/>
    </row>
    <row r="106" spans="1:16" s="20" customFormat="1" ht="12.75">
      <c r="A106" s="13"/>
      <c r="B106" s="57"/>
      <c r="C106" s="1"/>
      <c r="D106" s="1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26"/>
    </row>
    <row r="107" spans="1:16" s="20" customFormat="1" ht="12.75">
      <c r="A107" s="13"/>
      <c r="B107" s="57"/>
      <c r="C107" s="1"/>
      <c r="D107" s="1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26"/>
    </row>
    <row r="108" spans="1:16" s="20" customFormat="1" ht="12.75">
      <c r="A108" s="13"/>
      <c r="B108" s="57"/>
      <c r="C108" s="1"/>
      <c r="D108" s="1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26"/>
    </row>
    <row r="109" spans="1:16" s="20" customFormat="1" ht="12.75">
      <c r="A109" s="13"/>
      <c r="B109" s="57"/>
      <c r="C109" s="1"/>
      <c r="D109" s="1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26"/>
    </row>
    <row r="110" spans="1:16" s="20" customFormat="1" ht="12.75">
      <c r="A110" s="13"/>
      <c r="B110" s="57"/>
      <c r="C110" s="1"/>
      <c r="D110" s="1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26"/>
    </row>
    <row r="111" spans="1:16" s="20" customFormat="1" ht="12.75">
      <c r="A111" s="13"/>
      <c r="B111" s="57"/>
      <c r="C111" s="1"/>
      <c r="D111" s="1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26"/>
    </row>
    <row r="112" spans="1:16" s="20" customFormat="1" ht="12.75">
      <c r="A112" s="13"/>
      <c r="B112" s="57"/>
      <c r="C112" s="1"/>
      <c r="D112" s="1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26"/>
    </row>
    <row r="113" spans="1:16" s="20" customFormat="1" ht="12.75">
      <c r="A113" s="13"/>
      <c r="B113" s="57"/>
      <c r="C113" s="1"/>
      <c r="D113" s="1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26"/>
    </row>
    <row r="114" spans="1:16" s="20" customFormat="1" ht="12.75">
      <c r="A114" s="13"/>
      <c r="B114" s="57"/>
      <c r="C114" s="1"/>
      <c r="D114" s="1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26"/>
    </row>
    <row r="115" spans="1:16" s="20" customFormat="1" ht="12.75">
      <c r="A115" s="13"/>
      <c r="B115" s="57"/>
      <c r="C115" s="1"/>
      <c r="D115" s="1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26"/>
    </row>
    <row r="116" spans="1:16" s="20" customFormat="1" ht="12.75">
      <c r="A116" s="13"/>
      <c r="B116" s="57"/>
      <c r="C116" s="1"/>
      <c r="D116" s="1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26"/>
    </row>
    <row r="117" spans="1:16" s="20" customFormat="1" ht="12.75">
      <c r="A117" s="13"/>
      <c r="B117" s="57"/>
      <c r="C117" s="1"/>
      <c r="D117" s="1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26"/>
    </row>
    <row r="118" spans="1:16" s="20" customFormat="1" ht="12.75">
      <c r="A118" s="13"/>
      <c r="B118" s="57"/>
      <c r="C118" s="1"/>
      <c r="D118" s="1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26"/>
    </row>
    <row r="119" spans="1:16" s="20" customFormat="1" ht="12.75">
      <c r="A119" s="13"/>
      <c r="B119" s="57"/>
      <c r="C119" s="1"/>
      <c r="D119" s="1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26"/>
    </row>
    <row r="120" spans="1:16" s="20" customFormat="1" ht="12.75">
      <c r="A120" s="13"/>
      <c r="B120" s="57"/>
      <c r="C120" s="1"/>
      <c r="D120" s="1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26"/>
    </row>
    <row r="121" spans="1:16" s="20" customFormat="1" ht="12.75">
      <c r="A121" s="13"/>
      <c r="B121" s="57"/>
      <c r="C121" s="1"/>
      <c r="D121" s="1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26"/>
    </row>
    <row r="122" spans="1:16" s="20" customFormat="1" ht="12.75">
      <c r="A122" s="13"/>
      <c r="B122" s="57"/>
      <c r="C122" s="1"/>
      <c r="D122" s="1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26"/>
    </row>
    <row r="123" spans="1:16" s="20" customFormat="1" ht="12.75">
      <c r="A123" s="13"/>
      <c r="B123" s="57"/>
      <c r="C123" s="1"/>
      <c r="D123" s="1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26"/>
    </row>
    <row r="124" spans="1:16" s="20" customFormat="1" ht="12.75">
      <c r="A124" s="13"/>
      <c r="B124" s="57"/>
      <c r="C124" s="1"/>
      <c r="D124" s="1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26"/>
    </row>
    <row r="125" spans="1:16" s="20" customFormat="1" ht="12.75">
      <c r="A125" s="13"/>
      <c r="B125" s="57"/>
      <c r="C125" s="1"/>
      <c r="D125" s="1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26"/>
    </row>
    <row r="126" spans="1:16" s="20" customFormat="1" ht="12.75">
      <c r="A126" s="13"/>
      <c r="B126" s="57"/>
      <c r="C126" s="1"/>
      <c r="D126" s="1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26"/>
    </row>
    <row r="127" spans="1:16" s="20" customFormat="1" ht="12.75">
      <c r="A127" s="13"/>
      <c r="B127" s="57"/>
      <c r="C127" s="1"/>
      <c r="D127" s="1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26"/>
    </row>
    <row r="128" spans="1:16" s="20" customFormat="1" ht="12.75">
      <c r="A128" s="13"/>
      <c r="B128" s="57"/>
      <c r="C128" s="1"/>
      <c r="D128" s="1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26"/>
    </row>
    <row r="129" spans="1:16" s="20" customFormat="1" ht="12.75">
      <c r="A129" s="13"/>
      <c r="B129" s="57"/>
      <c r="C129" s="1"/>
      <c r="D129" s="1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26"/>
    </row>
    <row r="130" spans="1:16" s="20" customFormat="1" ht="12.75">
      <c r="A130" s="13"/>
      <c r="B130" s="57"/>
      <c r="C130" s="1"/>
      <c r="D130" s="1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26"/>
    </row>
    <row r="131" spans="1:16" s="20" customFormat="1" ht="12.75">
      <c r="A131" s="13"/>
      <c r="B131" s="57"/>
      <c r="C131" s="1"/>
      <c r="D131" s="1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26"/>
    </row>
    <row r="132" spans="1:16" s="20" customFormat="1" ht="12.75">
      <c r="A132" s="13"/>
      <c r="B132" s="57"/>
      <c r="C132" s="1"/>
      <c r="D132" s="1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26"/>
    </row>
    <row r="133" spans="1:16" s="20" customFormat="1" ht="12.75">
      <c r="A133" s="13"/>
      <c r="B133" s="57"/>
      <c r="C133" s="1"/>
      <c r="D133" s="1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26"/>
    </row>
    <row r="134" spans="1:16" s="20" customFormat="1" ht="12.75">
      <c r="A134" s="13"/>
      <c r="B134" s="57"/>
      <c r="C134" s="1"/>
      <c r="D134" s="1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6"/>
    </row>
    <row r="135" spans="1:16" s="20" customFormat="1" ht="12.75">
      <c r="A135" s="13"/>
      <c r="B135" s="57"/>
      <c r="C135" s="1"/>
      <c r="D135" s="1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26"/>
    </row>
    <row r="136" spans="1:16" s="20" customFormat="1" ht="12.75">
      <c r="A136" s="13"/>
      <c r="B136" s="57"/>
      <c r="C136" s="1"/>
      <c r="D136" s="1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26"/>
    </row>
    <row r="137" spans="1:16" s="20" customFormat="1" ht="12.75">
      <c r="A137" s="13"/>
      <c r="B137" s="57"/>
      <c r="C137" s="1"/>
      <c r="D137" s="1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26"/>
    </row>
    <row r="138" spans="1:16" s="20" customFormat="1" ht="12.75">
      <c r="A138" s="13"/>
      <c r="B138" s="57"/>
      <c r="C138" s="1"/>
      <c r="D138" s="1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26"/>
    </row>
    <row r="139" spans="1:16" s="20" customFormat="1" ht="12.75">
      <c r="A139" s="13"/>
      <c r="B139" s="57"/>
      <c r="C139" s="1"/>
      <c r="D139" s="1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26"/>
    </row>
    <row r="140" spans="1:16" s="20" customFormat="1" ht="12.75">
      <c r="A140" s="13"/>
      <c r="B140" s="57"/>
      <c r="C140" s="1"/>
      <c r="D140" s="1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26"/>
    </row>
    <row r="141" spans="1:16" s="20" customFormat="1" ht="12.75">
      <c r="A141" s="13"/>
      <c r="B141" s="57"/>
      <c r="C141" s="1"/>
      <c r="D141" s="1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26"/>
    </row>
    <row r="142" spans="1:16" s="20" customFormat="1" ht="12.75">
      <c r="A142" s="13"/>
      <c r="B142" s="57"/>
      <c r="C142" s="1"/>
      <c r="D142" s="1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26"/>
    </row>
    <row r="143" spans="1:16" s="20" customFormat="1" ht="12.75">
      <c r="A143" s="13"/>
      <c r="B143" s="57"/>
      <c r="C143" s="1"/>
      <c r="D143" s="1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26"/>
    </row>
    <row r="144" spans="1:16" s="20" customFormat="1" ht="12.75">
      <c r="A144" s="13"/>
      <c r="B144" s="57"/>
      <c r="C144" s="1"/>
      <c r="D144" s="1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26"/>
    </row>
    <row r="145" spans="1:16" s="20" customFormat="1" ht="12.75">
      <c r="A145" s="13"/>
      <c r="B145" s="57"/>
      <c r="C145" s="1"/>
      <c r="D145" s="1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26"/>
    </row>
    <row r="146" spans="1:16" s="20" customFormat="1" ht="12.75">
      <c r="A146" s="13"/>
      <c r="B146" s="57"/>
      <c r="C146" s="1"/>
      <c r="D146" s="1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26"/>
    </row>
    <row r="147" spans="1:16" s="20" customFormat="1" ht="12.75">
      <c r="A147" s="13"/>
      <c r="B147" s="57"/>
      <c r="C147" s="1"/>
      <c r="D147" s="1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26"/>
    </row>
    <row r="148" spans="1:50" s="20" customFormat="1" ht="12.75">
      <c r="A148" s="13"/>
      <c r="B148" s="57"/>
      <c r="C148" s="1"/>
      <c r="D148" s="1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26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spans="1:50" s="20" customFormat="1" ht="12.75">
      <c r="A149" s="13"/>
      <c r="B149" s="57"/>
      <c r="C149" s="1"/>
      <c r="D149" s="1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26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s="20" customFormat="1" ht="12.75">
      <c r="A150" s="13"/>
      <c r="B150" s="57"/>
      <c r="C150" s="1"/>
      <c r="D150" s="1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26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s="20" customFormat="1" ht="12.75">
      <c r="A151" s="13"/>
      <c r="B151" s="57"/>
      <c r="C151" s="1"/>
      <c r="D151" s="1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26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s="20" customFormat="1" ht="12.75">
      <c r="A152" s="13"/>
      <c r="B152" s="57"/>
      <c r="C152" s="1"/>
      <c r="D152" s="1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26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s="20" customFormat="1" ht="12.75">
      <c r="A153" s="13"/>
      <c r="B153" s="57"/>
      <c r="C153" s="1"/>
      <c r="D153" s="1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26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 s="20" customFormat="1" ht="12.75">
      <c r="A154" s="13"/>
      <c r="B154" s="57"/>
      <c r="C154" s="1"/>
      <c r="D154" s="1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26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spans="1:50" s="20" customFormat="1" ht="12.75">
      <c r="A155" s="13"/>
      <c r="B155" s="57"/>
      <c r="C155" s="1"/>
      <c r="D155" s="1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26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spans="1:50" s="20" customFormat="1" ht="12.75">
      <c r="A156" s="13"/>
      <c r="B156" s="57"/>
      <c r="C156" s="1"/>
      <c r="D156" s="1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26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 spans="1:50" s="20" customFormat="1" ht="12.75">
      <c r="A157" s="13"/>
      <c r="B157" s="57"/>
      <c r="C157" s="1"/>
      <c r="D157" s="1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26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spans="1:50" s="20" customFormat="1" ht="12.75">
      <c r="A158" s="13"/>
      <c r="B158" s="57"/>
      <c r="C158" s="1"/>
      <c r="D158" s="1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26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spans="1:50" s="20" customFormat="1" ht="12.75">
      <c r="A159" s="13"/>
      <c r="B159" s="57"/>
      <c r="C159" s="1"/>
      <c r="D159" s="1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26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spans="1:50" s="20" customFormat="1" ht="12.75">
      <c r="A160" s="13"/>
      <c r="B160" s="57"/>
      <c r="C160" s="1"/>
      <c r="D160" s="1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26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spans="1:50" s="20" customFormat="1" ht="12.75">
      <c r="A161" s="13"/>
      <c r="B161" s="57"/>
      <c r="C161" s="1"/>
      <c r="D161" s="1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26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spans="1:50" s="20" customFormat="1" ht="12.75">
      <c r="A162" s="13"/>
      <c r="B162" s="57"/>
      <c r="C162" s="1"/>
      <c r="D162" s="1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26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spans="1:50" s="20" customFormat="1" ht="12.75">
      <c r="A163" s="13"/>
      <c r="B163" s="57"/>
      <c r="C163" s="1"/>
      <c r="D163" s="1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26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 spans="1:50" s="20" customFormat="1" ht="12.75">
      <c r="A164" s="13"/>
      <c r="B164" s="57"/>
      <c r="C164" s="1"/>
      <c r="D164" s="1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26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spans="1:50" s="20" customFormat="1" ht="12.75">
      <c r="A165" s="13"/>
      <c r="B165" s="57"/>
      <c r="C165" s="1"/>
      <c r="D165" s="1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26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</sheetData>
  <sheetProtection/>
  <mergeCells count="33">
    <mergeCell ref="P1:P2"/>
    <mergeCell ref="F1:F2"/>
    <mergeCell ref="G1:G2"/>
    <mergeCell ref="N1:N2"/>
    <mergeCell ref="O1:O2"/>
    <mergeCell ref="I1:I2"/>
    <mergeCell ref="H1:H2"/>
    <mergeCell ref="L3:L5"/>
    <mergeCell ref="M3:M5"/>
    <mergeCell ref="A1:E2"/>
    <mergeCell ref="P3:P5"/>
    <mergeCell ref="K3:K5"/>
    <mergeCell ref="A3:A5"/>
    <mergeCell ref="B3:B5"/>
    <mergeCell ref="O3:O5"/>
    <mergeCell ref="E3:E5"/>
    <mergeCell ref="F3:F5"/>
    <mergeCell ref="N3:N5"/>
    <mergeCell ref="A75:E75"/>
    <mergeCell ref="J1:J2"/>
    <mergeCell ref="K1:K2"/>
    <mergeCell ref="L1:L2"/>
    <mergeCell ref="M1:M2"/>
    <mergeCell ref="G3:G5"/>
    <mergeCell ref="H3:H5"/>
    <mergeCell ref="I3:I5"/>
    <mergeCell ref="J3:J5"/>
    <mergeCell ref="C3:C5"/>
    <mergeCell ref="D3:D5"/>
    <mergeCell ref="A64:A74"/>
    <mergeCell ref="A6:A35"/>
    <mergeCell ref="A36:A52"/>
    <mergeCell ref="A53:A62"/>
  </mergeCells>
  <hyperlinks>
    <hyperlink ref="E11" r:id="rId1" display="domino@hdvt.de"/>
    <hyperlink ref="E54" r:id="rId2" display="mn.herz@t-online.de"/>
    <hyperlink ref="E44" r:id="rId3" display="eva_kolhaupt@hotmail.com"/>
    <hyperlink ref="E25" r:id="rId4" display="andrearasch@yahoo.de"/>
    <hyperlink ref="E68" r:id="rId5" display="toni-nu@web.de"/>
    <hyperlink ref="E69" r:id="rId6" display="gerhardreich84@t-online.de"/>
    <hyperlink ref="E20" r:id="rId7" display="saskia.kistner@gmx.de"/>
    <hyperlink ref="E41" r:id="rId8" display="Natalie.Fink@web.de"/>
    <hyperlink ref="E61" r:id="rId9" display="arminsutter@gmx.de"/>
    <hyperlink ref="E48" r:id="rId10" display="sweet.steifi@gmx.de"/>
    <hyperlink ref="E15" r:id="rId11" display="jojo@geser.info"/>
    <hyperlink ref="E18" r:id="rId12" display="aurelia.immler@web.de"/>
    <hyperlink ref="E55" r:id="rId13" display="christian.kuppek@gmx.de"/>
    <hyperlink ref="E35" r:id="rId14" display="francesca.zanker@googlemail.com "/>
    <hyperlink ref="E28" r:id="rId15" display="sonja.schillinger93@web.de"/>
    <hyperlink ref="E53" r:id="rId16" display="Mirjam.Habersetzer@web.de"/>
    <hyperlink ref="E43" r:id="rId17" display="maria.hiss@gmx.de"/>
    <hyperlink ref="E39" r:id="rId18" display="julia@bb-a.de"/>
    <hyperlink ref="E24" r:id="rId19" display="verenamartinez@web.de"/>
    <hyperlink ref="E33" r:id="rId20" display="trautmann-dietrich@t-online.de"/>
    <hyperlink ref="E21" r:id="rId21" display="andrea.koenig78@web.de"/>
    <hyperlink ref="E42" r:id="rId22" display="carmen.fuhge@web.de"/>
    <hyperlink ref="E34" r:id="rId23" display="r_wiedemann@gmx.de"/>
    <hyperlink ref="E32" r:id="rId24" display="uschistraubinger@gmx.de"/>
    <hyperlink ref="E51" r:id="rId25" display="petrachristinestraub@freenet.de"/>
    <hyperlink ref="E47" r:id="rId26" display="radio.riedesser@t-online.de"/>
    <hyperlink ref="E7" r:id="rId27" display="baumannnicole91@web.de"/>
    <hyperlink ref="E50" r:id="rId28" display="stibe@online.de"/>
    <hyperlink ref="E60" r:id="rId29" display="gg.straub@gmx.net"/>
    <hyperlink ref="E27" r:id="rId30" display="georg.rief@gmx.de"/>
    <hyperlink ref="E46" r:id="rId31" display="franz.raedler@aon.at"/>
    <hyperlink ref="E40" r:id="rId32" display="familie-eger@web.de"/>
    <hyperlink ref="E22" r:id="rId33" display="marinakolb@freenet.de"/>
    <hyperlink ref="E23" r:id="rId34" display="anitaluibenspacher@yahoo.de"/>
    <hyperlink ref="E52" r:id="rId35" display="struppi80@web.de"/>
    <hyperlink ref="E19" r:id="rId36" display="v-ramona@web.de"/>
    <hyperlink ref="E6" r:id="rId37" display="tanja.aichele@gmx.de"/>
    <hyperlink ref="E9" r:id="rId38" display="arminbischof@gmx.de"/>
    <hyperlink ref="E16" r:id="rId39" display="Peter.Haslach@t-online.de"/>
    <hyperlink ref="E36" r:id="rId40" display="caro-bentele@web.de"/>
    <hyperlink ref="E29" r:id="rId41" display="vloni_spieler@hotmail.com"/>
    <hyperlink ref="E59" r:id="rId42" display="michael.spiegel@t-online.de"/>
    <hyperlink ref="E26" r:id="rId43" display="A.N.N.A.Rief@web.de"/>
    <hyperlink ref="E56" r:id="rId44" display="simon.maier@rupp.at"/>
    <hyperlink ref="E62" r:id="rId45" display="troebi3@web.de"/>
    <hyperlink ref="E71" r:id="rId46" display="mail@peterstraubinger.de"/>
    <hyperlink ref="E66" r:id="rId47" display="https://3c.gmx.net/mail/client/mail/mailto;jsessionid=8CE5A0B06A002FEAFE5AB80CC9AB1623-n4.bs27a?to=juergenfuhge%40gmail.com&amp;selection=tfol11c774b025085662"/>
    <hyperlink ref="E70" r:id="rId48" display="c_straub@vr-web.de"/>
    <hyperlink ref="E45" r:id="rId49" display="angela_mueller1@gmx.de"/>
    <hyperlink ref="E17" r:id="rId50" display="straub-josef@t-online.de"/>
    <hyperlink ref="E14" r:id="rId51" display="laura.fricker96@web.de"/>
    <hyperlink ref="E13" r:id="rId52" display="anette.fricker@online.de"/>
    <hyperlink ref="E64" r:id="rId53" display="arminbischof@gmx.de"/>
    <hyperlink ref="E37" r:id="rId54" display="christinebirnbaum@gmx.de"/>
    <hyperlink ref="E38" r:id="rId55" display="familie.bmbischof@web.de"/>
    <hyperlink ref="E65" r:id="rId56" display="a.boschert@gmx.net"/>
    <hyperlink ref="E74" r:id="rId57" display="ralfwipper@web.de"/>
    <hyperlink ref="E72" r:id="rId58" display="gerhardsutter@gmx.de"/>
    <hyperlink ref="E73" r:id="rId59" display="pfr.weber@gmx.de"/>
    <hyperlink ref="E30" r:id="rId60" display="marie.stibe@online.de"/>
    <hyperlink ref="E31" r:id="rId61" display="lena.stibe@online.de"/>
  </hyperlinks>
  <printOptions/>
  <pageMargins left="0.21634615384615385" right="0.24479166666666666" top="0.25" bottom="0.2" header="0.16" footer="0.13"/>
  <pageSetup fitToWidth="0" fitToHeight="1" horizontalDpi="300" verticalDpi="300" orientation="portrait" paperSize="9" scale="61" r:id="rId65"/>
  <drawing r:id="rId64"/>
  <legacyDrawing r:id="rId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homebase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Hausbau</dc:creator>
  <cp:keywords/>
  <dc:description/>
  <cp:lastModifiedBy>Ralf</cp:lastModifiedBy>
  <cp:lastPrinted>2014-12-14T18:13:33Z</cp:lastPrinted>
  <dcterms:created xsi:type="dcterms:W3CDTF">2004-05-03T18:28:56Z</dcterms:created>
  <dcterms:modified xsi:type="dcterms:W3CDTF">2014-12-16T09:34:34Z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